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4950" windowWidth="11310" windowHeight="4305" activeTab="3"/>
  </bookViews>
  <sheets>
    <sheet name="water1 (80%)" sheetId="1" r:id="rId1"/>
    <sheet name="water1 (70%)" sheetId="2" r:id="rId2"/>
    <sheet name="Master" sheetId="3" r:id="rId3"/>
    <sheet name="water1 (20%)(80%)2019-2020 " sheetId="4" r:id="rId4"/>
    <sheet name="Sheet2" sheetId="5" r:id="rId5"/>
    <sheet name="Sheet3" sheetId="6" r:id="rId6"/>
  </sheets>
  <definedNames>
    <definedName name="_xlnm.Print_Area" localSheetId="2">'Master'!$A$1:$B$233</definedName>
    <definedName name="_xlnm.Print_Area" localSheetId="3">'water1 (20%)(80%)2019-2020 '!$A$1:$B$200</definedName>
    <definedName name="_xlnm.Print_Area" localSheetId="1">'water1 (70%)'!$A$1:$B$233</definedName>
    <definedName name="_xlnm.Print_Area" localSheetId="0">'water1 (80%)'!$A$1:$B$233</definedName>
  </definedNames>
  <calcPr fullCalcOnLoad="1"/>
</workbook>
</file>

<file path=xl/sharedStrings.xml><?xml version="1.0" encoding="utf-8"?>
<sst xmlns="http://schemas.openxmlformats.org/spreadsheetml/2006/main" count="742" uniqueCount="207">
  <si>
    <t>OPERATING REVENUE</t>
  </si>
  <si>
    <t>USER FEES WATER</t>
  </si>
  <si>
    <t>USER FEES SURCHARGE #1</t>
  </si>
  <si>
    <t>RECONNECT CHARGE</t>
  </si>
  <si>
    <t>USAGE AVERAGING FEE</t>
  </si>
  <si>
    <t>LATE FEE WATER</t>
  </si>
  <si>
    <t>NON-OPERATING REVENUE</t>
  </si>
  <si>
    <t>OTHER NON-OPERATING REVENUE</t>
  </si>
  <si>
    <t>CURRENT SECURED TAXES</t>
  </si>
  <si>
    <t>CURRENT UNSECURED TAXES</t>
  </si>
  <si>
    <t>SB813 TAXES</t>
  </si>
  <si>
    <t>DELINQUENT UNSECURED TAXES</t>
  </si>
  <si>
    <t>HOPTR TAXES</t>
  </si>
  <si>
    <t>TEETER TAXES</t>
  </si>
  <si>
    <t>TOTAL OPERATING:</t>
  </si>
  <si>
    <t>TOTAL NON-OPERATING:</t>
  </si>
  <si>
    <t>INTEREST REVENUE</t>
  </si>
  <si>
    <t>CB OPERATING 4690 INTEREST</t>
  </si>
  <si>
    <t>WATER INTEREST 360-203100</t>
  </si>
  <si>
    <t>S/C#1 INTEREST 360-203100</t>
  </si>
  <si>
    <t>TOTAL INTEREST:</t>
  </si>
  <si>
    <t>TOTAL REVENUE:</t>
  </si>
  <si>
    <t>FUEL &amp; OIL (AUTO EQUIPT.)</t>
  </si>
  <si>
    <t>GASOLINE, DIESEL &amp; OIL</t>
  </si>
  <si>
    <t>TOTAL FUEL &amp; OIL:</t>
  </si>
  <si>
    <t>LIABILITY INSURANCE</t>
  </si>
  <si>
    <t>INSURANCE</t>
  </si>
  <si>
    <t>TOTAL INSURANCE:</t>
  </si>
  <si>
    <t>OPERATING SUPPLIES EXPENSE</t>
  </si>
  <si>
    <t>CHLORINE &amp; DISINFECTANTS</t>
  </si>
  <si>
    <t>MISCELLANEOUS SUPPLIES</t>
  </si>
  <si>
    <t>TRANSMISSION &amp; DISTRIBUTION</t>
  </si>
  <si>
    <t>SALT FOR CL2 SYSTEM</t>
  </si>
  <si>
    <t>MISC. AUTOMOTIVE SUPPLIES</t>
  </si>
  <si>
    <t>TOTAL OPERATING SUPPLIES:</t>
  </si>
  <si>
    <t>REPAIRS &amp; MAINTENANCE EXPENSE</t>
  </si>
  <si>
    <t>SOURCE OF SUPPLY</t>
  </si>
  <si>
    <t>MACHINERY &amp; EQUIPMENT</t>
  </si>
  <si>
    <t>MISCELLANEOUS MAINTENANCE</t>
  </si>
  <si>
    <t>TOTAL REPAIRS &amp; MAINTENANCE:</t>
  </si>
  <si>
    <t>MONITORING EXPENSE</t>
  </si>
  <si>
    <t>UTILITY EXPENSE</t>
  </si>
  <si>
    <t>GAS &amp; ELECTRICITY O&amp;M OFFICE</t>
  </si>
  <si>
    <t>GAS &amp; ELECTRICITY WELLS</t>
  </si>
  <si>
    <t>TELEPHONE O&amp;M OFFICE</t>
  </si>
  <si>
    <t>GARBAGE</t>
  </si>
  <si>
    <t>O&amp;M CELLULAR PHONE</t>
  </si>
  <si>
    <t>TOTAL UTILITY EXPENSE:</t>
  </si>
  <si>
    <t>OTHER EXPENSE</t>
  </si>
  <si>
    <t>REVENUE</t>
  </si>
  <si>
    <t>O &amp; M EXPENSES</t>
  </si>
  <si>
    <t>MISCELLANEOUS</t>
  </si>
  <si>
    <t>SERVICE AGREEMENT</t>
  </si>
  <si>
    <t>O&amp;M OFFICE SUPPLIES</t>
  </si>
  <si>
    <t>TOTAL OTHER EXPENSE:</t>
  </si>
  <si>
    <t>OPERATION/MAINTENANCE PAYROLL</t>
  </si>
  <si>
    <t>REGULAR PAYROLL</t>
  </si>
  <si>
    <t>STANDBY</t>
  </si>
  <si>
    <t>OVERTIME</t>
  </si>
  <si>
    <t>TOTAL O&amp;M PAYROLL:</t>
  </si>
  <si>
    <t>SUI</t>
  </si>
  <si>
    <t>WORKERS COMPENSATION</t>
  </si>
  <si>
    <t>GROUP/DENTAL INS. EMPLOYEE</t>
  </si>
  <si>
    <t>GROUP/DENTAL INS. DEPENDENT</t>
  </si>
  <si>
    <t>FICA</t>
  </si>
  <si>
    <t>HOLIDAY</t>
  </si>
  <si>
    <t>VACATION</t>
  </si>
  <si>
    <t>SICK LEAVE</t>
  </si>
  <si>
    <t>SAFETY BOOTS</t>
  </si>
  <si>
    <t>TOTAL O&amp;M BENEFIT EXPENSE:</t>
  </si>
  <si>
    <t>LAUNDRY/UNIFORMS</t>
  </si>
  <si>
    <t>TOTAL OPERATIONS &amp; MAINTENANCE EXPENSE:</t>
  </si>
  <si>
    <t>GENERAL &amp; ADMINISTRATIVE EXPENSE</t>
  </si>
  <si>
    <t>DIRECTOR EXPENSE</t>
  </si>
  <si>
    <t>REGULAR &amp; SPECIAL MEETINGS</t>
  </si>
  <si>
    <t>403B RETIREMENT PLAN</t>
  </si>
  <si>
    <t>GROUP HEALTH INSURANCE-EMPLOYEES</t>
  </si>
  <si>
    <t>GROUP HEALTH INSURANCE-DEPENDENTS</t>
  </si>
  <si>
    <t>TOTAL DIRECTOR EXPENSE:</t>
  </si>
  <si>
    <t>DEPRECIATION EXPENSE</t>
  </si>
  <si>
    <t>TOTAL DEPRECIATION EXPENSE:</t>
  </si>
  <si>
    <t>FUEL &amp; MILEAGE EXPENSE</t>
  </si>
  <si>
    <t>G&amp;A MILEAGE REIMBURSEMENT</t>
  </si>
  <si>
    <t>TOTAL FUEL &amp; MILEAGE EXPENSE:</t>
  </si>
  <si>
    <t>MEMBERSHIP EXPENSE</t>
  </si>
  <si>
    <t>AMERICAN WATER WORKS ASSOCIATION (AWWA)</t>
  </si>
  <si>
    <t>CALIFORNIA RURAL WATER ASSOCIATION (CRWA)</t>
  </si>
  <si>
    <t>OTHER</t>
  </si>
  <si>
    <t>TOTAL MEMBERSHIP EXPENSE:</t>
  </si>
  <si>
    <t>OFFICE EXPENSE</t>
  </si>
  <si>
    <t>POSTAGE</t>
  </si>
  <si>
    <t>OTHER OFFICE EXPENSE/SUPPLIES</t>
  </si>
  <si>
    <t>SUBSCRIPTIONS</t>
  </si>
  <si>
    <t>PRESORT MAILING SERVICE</t>
  </si>
  <si>
    <t>TOTAL OFFICE EXPENSE:</t>
  </si>
  <si>
    <t>ENGINEERING EXPENSE</t>
  </si>
  <si>
    <t>MISCELLANEOUS ENGINEERING</t>
  </si>
  <si>
    <t>TOTAL ENGINEERING EXPENSE:</t>
  </si>
  <si>
    <t>LEGAL EXPENSE</t>
  </si>
  <si>
    <t>MEETING ATTENDANCE</t>
  </si>
  <si>
    <t>OTHER - LEGAL</t>
  </si>
  <si>
    <t>TOTAL LEGAL EXPENSE:</t>
  </si>
  <si>
    <t>ACCOUNTING &amp; AUDITING EXPENSE</t>
  </si>
  <si>
    <t>ACCOUNTING SERVICES/CPA</t>
  </si>
  <si>
    <t>TOTAL ACCOUNTING &amp; AUDITING EXPENSE:</t>
  </si>
  <si>
    <t>MANAGEMENT &amp; OTHER EXPENSE</t>
  </si>
  <si>
    <t>FINANCIAL CONSULTANT</t>
  </si>
  <si>
    <t>COMPUTER CONSULTANT</t>
  </si>
  <si>
    <t>TOTAL MANAGEMENT &amp; OTHER EXPENSE:</t>
  </si>
  <si>
    <t>PRINTING &amp; PUBLICATION EXPENSE</t>
  </si>
  <si>
    <t>TOTAL PRINTING &amp; PUBLICATION EXPENSE:</t>
  </si>
  <si>
    <t>RENT &amp; LEASE EXPENSE</t>
  </si>
  <si>
    <t>POSTAGE METER</t>
  </si>
  <si>
    <t>TOTAL RENT &amp; LEASE EXPENSE:</t>
  </si>
  <si>
    <t>REPAIRS &amp; MAINTENANCE-OFFICE</t>
  </si>
  <si>
    <t>SERVICE CONTRACTS</t>
  </si>
  <si>
    <t>OFFICE BUILDING-HEATING/COOLING/ETC.</t>
  </si>
  <si>
    <t>TOTAL REPAIRS &amp; MAINTENANCE-OFFICE:</t>
  </si>
  <si>
    <t>TESTING &amp; MONITORING EXPENSE</t>
  </si>
  <si>
    <t>TOTAL TESTING &amp; MONITORING EXPENSE:</t>
  </si>
  <si>
    <t>GAS &amp; ELECTRICITY</t>
  </si>
  <si>
    <t>TELEPHONE</t>
  </si>
  <si>
    <t>NON-OPERATING EXPENSE</t>
  </si>
  <si>
    <t>OTHER NON-OPERATING EXPENSE</t>
  </si>
  <si>
    <t>INTEREST EXPENSE-POSTAGE METER</t>
  </si>
  <si>
    <t>TOTAL NON-OPERATING EXPENSE:</t>
  </si>
  <si>
    <t>G&amp;A PAYROLL EXPENSE</t>
  </si>
  <si>
    <t>TOTAL G&amp;A PAYROLL EXPENSE:</t>
  </si>
  <si>
    <t>G&amp;A BENEFIT EXPENSE</t>
  </si>
  <si>
    <t>GROUP/DENTAL INSURANCE EMPLOYEE</t>
  </si>
  <si>
    <t>GROUP/DENTAL INSURANCE DEPENDENT</t>
  </si>
  <si>
    <t xml:space="preserve">VACATION </t>
  </si>
  <si>
    <t>TOTAL G&amp;A BENEFIT EXPENSE:</t>
  </si>
  <si>
    <t>TOTAL GENERAL &amp; ADMINISTRATIVE EXPENSES:</t>
  </si>
  <si>
    <t>TOTAL O&amp;M AND G&amp;A EXPENSES:</t>
  </si>
  <si>
    <t>OTHER FINANCING EXPENSE</t>
  </si>
  <si>
    <t>DWR#2 ADMINISTRATIVE COSTS</t>
  </si>
  <si>
    <t>TOTAL OTHER FINANCING EXPENSE:</t>
  </si>
  <si>
    <t>INTEREST ON LONG-TERM DEBT EXPENSE</t>
  </si>
  <si>
    <t>DWR #2 INTEREST</t>
  </si>
  <si>
    <t>CSCDA INTEREST (S/C#1)</t>
  </si>
  <si>
    <t>TOTAL INTEREST ON LONG-TERM DEBT:</t>
  </si>
  <si>
    <t>TOTAL OTHER INCOME/EXPENSE:</t>
  </si>
  <si>
    <t>OTHER INCOME/EXPENSE</t>
  </si>
  <si>
    <t>NET EXPENSES:</t>
  </si>
  <si>
    <t>NET REVENUE:</t>
  </si>
  <si>
    <t>DWR SURCHARGE #2</t>
  </si>
  <si>
    <t>WATER METER SERVICE</t>
  </si>
  <si>
    <t>REIMB. ADMIN. EXPENSES M/R</t>
  </si>
  <si>
    <t>EQUIPMENT RENTAL</t>
  </si>
  <si>
    <t>OFFICE CLEANING</t>
  </si>
  <si>
    <t>WATER CERTIFICATION</t>
  </si>
  <si>
    <t>MERCED COUNTY TAX ADMIN.</t>
  </si>
  <si>
    <t>UNITARY TAX</t>
  </si>
  <si>
    <t>WELL #15 GENERATOR PERMIT</t>
  </si>
  <si>
    <t>AUTOMOTIVE EQUIPMENT</t>
  </si>
  <si>
    <t>FEE EXPENSE</t>
  </si>
  <si>
    <t>TOTAL FEE EXPENSE:</t>
  </si>
  <si>
    <t>USA ALERT</t>
  </si>
  <si>
    <t>SC#1 EXPENSES</t>
  </si>
  <si>
    <t>10% USER FEES</t>
  </si>
  <si>
    <t>INSTALLATION WATER METER</t>
  </si>
  <si>
    <t>BENEFIT AREA #3</t>
  </si>
  <si>
    <t>PORTABLE GENERATOR PERMIT</t>
  </si>
  <si>
    <t>RADIO, ANSWERING SERVICE</t>
  </si>
  <si>
    <t>BANK SERVICE CHARGES</t>
  </si>
  <si>
    <t>OTHER PRINTING EXPENSE</t>
  </si>
  <si>
    <t>ORDINANCES</t>
  </si>
  <si>
    <t>OFFICE EQUIPMENT</t>
  </si>
  <si>
    <t>LABORATORY SERVICES</t>
  </si>
  <si>
    <t>EDUCATION</t>
  </si>
  <si>
    <t>NET PROFIT FOR FISCAL 2004/2005:</t>
  </si>
  <si>
    <t>ACCOUNTS RECEIVABLE UNCOLLECTIBLE</t>
  </si>
  <si>
    <t>SECURED UTILITY TAX</t>
  </si>
  <si>
    <t>AB2995 LARGE WATER SYSTEM FEES</t>
  </si>
  <si>
    <t>CalPERS EXPENSE</t>
  </si>
  <si>
    <t>Based on 12.776% of total payroll</t>
  </si>
  <si>
    <t>O&amp;M BENEFIT EXPENSE-Based on 30% Sanit., 70% Water</t>
  </si>
  <si>
    <t>O&amp;M BENEFIT EXPENSE-Based on 20% Sanit., 80% Water</t>
  </si>
  <si>
    <t>7% USER FEES</t>
  </si>
  <si>
    <t>O &amp; M EXPENSES- Based on 30% Sanit., 70% Water</t>
  </si>
  <si>
    <t>Based on 20% Sanit., 80% Water</t>
  </si>
  <si>
    <t>NET PROFIT FOR FISCAL 2005/2006:</t>
  </si>
  <si>
    <t xml:space="preserve">GROSS PROFIT/(LOSS): </t>
  </si>
  <si>
    <t>RATE STUDIES</t>
  </si>
  <si>
    <t>EMPLOYMENT OPPORTUNITIES</t>
  </si>
  <si>
    <t>TRAINING MATERIALS</t>
  </si>
  <si>
    <t>DUES AND LICENSES</t>
  </si>
  <si>
    <t xml:space="preserve">INTERNET </t>
  </si>
  <si>
    <t>GROUP INSURANCE EMPLOYEE</t>
  </si>
  <si>
    <t>GROUP INSURANCE DEPENDENT</t>
  </si>
  <si>
    <t>ELECTION PRINTING EXPENSE</t>
  </si>
  <si>
    <t>AUTOMOTIVE SUPPLIES</t>
  </si>
  <si>
    <t>SERVICE CONTRACT</t>
  </si>
  <si>
    <t>UNITARY TAXES</t>
  </si>
  <si>
    <t>SAFETY EQUIPMENT</t>
  </si>
  <si>
    <t>RATE STUDIES-LEGAL</t>
  </si>
  <si>
    <t>5% USER FEES</t>
  </si>
  <si>
    <t>TCP MITIGATION</t>
  </si>
  <si>
    <t>SERVICE CONTRACTS/Meter Reading Equip</t>
  </si>
  <si>
    <t>OTHER PRINTING EXPENSE/CCR</t>
  </si>
  <si>
    <t>TRANSMISSION &amp; DISTRIBUTION/Meters &amp; Sensors</t>
  </si>
  <si>
    <t>PROTECTIVE EQUIPMENT</t>
  </si>
  <si>
    <t>NET PROFIT FOR FISCAL 2016/2017:</t>
  </si>
  <si>
    <t>NET PROFIT/(LOSS) FOR FISCAL 2017-2018:</t>
  </si>
  <si>
    <t>SMALL TOOLS</t>
  </si>
  <si>
    <t>TCP MITIGATION/CONSULTANT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</si>
</sst>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5" fontId="1" fillId="0" borderId="0" xfId="0" applyNumberFormat="1" applyFont="1" applyAlignment="1">
      <alignment/>
    </xf>
    <xf numFmtId="5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5" fontId="1" fillId="0" borderId="0" xfId="0" applyNumberFormat="1" applyFont="1" applyBorder="1" applyAlignment="1">
      <alignment/>
    </xf>
    <xf numFmtId="5" fontId="1" fillId="0" borderId="11" xfId="0" applyNumberFormat="1" applyFont="1" applyBorder="1" applyAlignment="1">
      <alignment/>
    </xf>
    <xf numFmtId="0" fontId="4" fillId="0" borderId="0" xfId="0" applyFont="1" applyAlignment="1">
      <alignment horizontal="right"/>
    </xf>
    <xf numFmtId="5" fontId="1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5" fontId="1" fillId="33" borderId="11" xfId="0" applyNumberFormat="1" applyFont="1" applyFill="1" applyBorder="1" applyAlignment="1">
      <alignment/>
    </xf>
    <xf numFmtId="5" fontId="1" fillId="33" borderId="12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5" fontId="1" fillId="34" borderId="12" xfId="0" applyNumberFormat="1" applyFont="1" applyFill="1" applyBorder="1" applyAlignment="1">
      <alignment/>
    </xf>
    <xf numFmtId="5" fontId="1" fillId="35" borderId="11" xfId="0" applyNumberFormat="1" applyFont="1" applyFill="1" applyBorder="1" applyAlignment="1">
      <alignment/>
    </xf>
    <xf numFmtId="5" fontId="1" fillId="35" borderId="0" xfId="0" applyNumberFormat="1" applyFont="1" applyFill="1" applyAlignment="1">
      <alignment/>
    </xf>
    <xf numFmtId="5" fontId="1" fillId="3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6"/>
  <sheetViews>
    <sheetView zoomScalePageLayoutView="0" workbookViewId="0" topLeftCell="A212">
      <selection activeCell="B199" sqref="B199"/>
    </sheetView>
  </sheetViews>
  <sheetFormatPr defaultColWidth="9.140625" defaultRowHeight="12.75"/>
  <cols>
    <col min="1" max="1" width="63.140625" style="0" customWidth="1"/>
    <col min="2" max="2" width="18.140625" style="0" customWidth="1"/>
    <col min="3" max="3" width="18.00390625" style="0" customWidth="1"/>
  </cols>
  <sheetData>
    <row r="1" ht="15.75">
      <c r="A1" s="7" t="s">
        <v>49</v>
      </c>
    </row>
    <row r="3" spans="1:4" ht="15">
      <c r="A3" s="6" t="s">
        <v>0</v>
      </c>
      <c r="B3" s="1"/>
      <c r="C3" s="1"/>
      <c r="D3" s="1"/>
    </row>
    <row r="4" spans="1:4" ht="15">
      <c r="A4" s="3" t="s">
        <v>179</v>
      </c>
      <c r="B4" s="4">
        <v>-31500</v>
      </c>
      <c r="C4" s="1"/>
      <c r="D4" s="1"/>
    </row>
    <row r="5" spans="1:4" ht="15">
      <c r="A5" s="3" t="s">
        <v>1</v>
      </c>
      <c r="B5" s="4">
        <v>450000</v>
      </c>
      <c r="C5" s="1"/>
      <c r="D5" s="1"/>
    </row>
    <row r="6" spans="1:4" ht="15">
      <c r="A6" s="3" t="s">
        <v>2</v>
      </c>
      <c r="B6" s="4">
        <v>90000</v>
      </c>
      <c r="C6" s="1"/>
      <c r="D6" s="1"/>
    </row>
    <row r="7" spans="1:4" ht="15">
      <c r="A7" s="3" t="s">
        <v>147</v>
      </c>
      <c r="B7" s="4">
        <v>2178</v>
      </c>
      <c r="C7" s="1"/>
      <c r="D7" s="1"/>
    </row>
    <row r="8" spans="1:4" ht="15">
      <c r="A8" s="3" t="s">
        <v>3</v>
      </c>
      <c r="B8" s="4">
        <v>3500</v>
      </c>
      <c r="C8" s="1"/>
      <c r="D8" s="1"/>
    </row>
    <row r="9" spans="1:4" ht="15">
      <c r="A9" s="3" t="s">
        <v>4</v>
      </c>
      <c r="B9" s="4">
        <v>0</v>
      </c>
      <c r="C9" s="1"/>
      <c r="D9" s="1"/>
    </row>
    <row r="10" spans="1:4" ht="15">
      <c r="A10" s="3" t="s">
        <v>161</v>
      </c>
      <c r="B10" s="4">
        <v>0</v>
      </c>
      <c r="C10" s="1"/>
      <c r="D10" s="1"/>
    </row>
    <row r="11" spans="1:4" ht="15">
      <c r="A11" s="3" t="s">
        <v>5</v>
      </c>
      <c r="B11" s="5">
        <v>8000</v>
      </c>
      <c r="C11" s="1"/>
      <c r="D11" s="1"/>
    </row>
    <row r="12" spans="1:4" ht="15">
      <c r="A12" s="2" t="s">
        <v>14</v>
      </c>
      <c r="B12" s="4">
        <f>SUM(B4:B11)</f>
        <v>522178</v>
      </c>
      <c r="C12" s="1"/>
      <c r="D12" s="1"/>
    </row>
    <row r="13" spans="1:4" ht="15">
      <c r="A13" s="1"/>
      <c r="B13" s="4"/>
      <c r="C13" s="1"/>
      <c r="D13" s="1"/>
    </row>
    <row r="14" spans="1:4" ht="15">
      <c r="A14" s="6" t="s">
        <v>6</v>
      </c>
      <c r="B14" s="4"/>
      <c r="C14" s="1"/>
      <c r="D14" s="1"/>
    </row>
    <row r="15" spans="1:4" ht="15">
      <c r="A15" s="1" t="s">
        <v>148</v>
      </c>
      <c r="B15" s="4">
        <v>1750</v>
      </c>
      <c r="C15" s="1"/>
      <c r="D15" s="1"/>
    </row>
    <row r="16" spans="1:4" ht="15">
      <c r="A16" s="1" t="s">
        <v>162</v>
      </c>
      <c r="B16" s="4">
        <v>200</v>
      </c>
      <c r="C16" s="1"/>
      <c r="D16" s="1"/>
    </row>
    <row r="17" spans="1:4" ht="15">
      <c r="A17" s="1" t="s">
        <v>7</v>
      </c>
      <c r="B17" s="4">
        <v>150</v>
      </c>
      <c r="C17" s="1"/>
      <c r="D17" s="1"/>
    </row>
    <row r="18" spans="1:4" ht="15">
      <c r="A18" s="1" t="s">
        <v>8</v>
      </c>
      <c r="B18" s="4">
        <v>2600</v>
      </c>
      <c r="C18" s="1"/>
      <c r="D18" s="1"/>
    </row>
    <row r="19" spans="1:4" ht="15">
      <c r="A19" s="1" t="s">
        <v>9</v>
      </c>
      <c r="B19" s="4">
        <v>1700</v>
      </c>
      <c r="C19" s="1"/>
      <c r="D19" s="1"/>
    </row>
    <row r="20" spans="1:4" ht="15">
      <c r="A20" s="1" t="s">
        <v>10</v>
      </c>
      <c r="B20" s="4">
        <v>1600</v>
      </c>
      <c r="C20" s="1"/>
      <c r="D20" s="1"/>
    </row>
    <row r="21" spans="1:4" ht="15">
      <c r="A21" s="1" t="s">
        <v>153</v>
      </c>
      <c r="B21" s="4">
        <v>0</v>
      </c>
      <c r="C21" s="1"/>
      <c r="D21" s="1"/>
    </row>
    <row r="22" spans="1:4" ht="15">
      <c r="A22" s="1" t="s">
        <v>11</v>
      </c>
      <c r="B22" s="4">
        <v>2700</v>
      </c>
      <c r="C22" s="1"/>
      <c r="D22" s="1"/>
    </row>
    <row r="23" spans="1:4" ht="15">
      <c r="A23" s="1" t="s">
        <v>12</v>
      </c>
      <c r="B23" s="4">
        <v>450</v>
      </c>
      <c r="C23" s="1"/>
      <c r="D23" s="1"/>
    </row>
    <row r="24" spans="1:4" ht="15">
      <c r="A24" s="1" t="s">
        <v>13</v>
      </c>
      <c r="B24" s="4">
        <v>0</v>
      </c>
      <c r="C24" s="1"/>
      <c r="D24" s="1"/>
    </row>
    <row r="25" spans="1:4" ht="15">
      <c r="A25" s="1" t="s">
        <v>173</v>
      </c>
      <c r="B25" s="5">
        <v>750</v>
      </c>
      <c r="C25" s="1"/>
      <c r="D25" s="1"/>
    </row>
    <row r="26" spans="1:4" ht="15">
      <c r="A26" s="2" t="s">
        <v>15</v>
      </c>
      <c r="B26" s="4">
        <f>SUM(B15:B25)</f>
        <v>11900</v>
      </c>
      <c r="C26" s="1"/>
      <c r="D26" s="1"/>
    </row>
    <row r="27" spans="1:4" ht="15">
      <c r="A27" s="1"/>
      <c r="B27" s="4"/>
      <c r="C27" s="1"/>
      <c r="D27" s="1"/>
    </row>
    <row r="28" spans="1:4" ht="15">
      <c r="A28" s="6" t="s">
        <v>16</v>
      </c>
      <c r="B28" s="4"/>
      <c r="C28" s="1"/>
      <c r="D28" s="1"/>
    </row>
    <row r="29" spans="1:4" ht="15">
      <c r="A29" s="1" t="s">
        <v>17</v>
      </c>
      <c r="B29" s="4">
        <v>170</v>
      </c>
      <c r="C29" s="1"/>
      <c r="D29" s="1"/>
    </row>
    <row r="30" spans="1:4" ht="15">
      <c r="A30" s="1" t="s">
        <v>18</v>
      </c>
      <c r="B30" s="4">
        <v>2000</v>
      </c>
      <c r="C30" s="1"/>
      <c r="D30" s="1"/>
    </row>
    <row r="31" spans="1:4" ht="15">
      <c r="A31" s="1" t="s">
        <v>19</v>
      </c>
      <c r="B31" s="5">
        <v>650</v>
      </c>
      <c r="C31" s="1"/>
      <c r="D31" s="1"/>
    </row>
    <row r="32" spans="1:4" ht="15">
      <c r="A32" s="2" t="s">
        <v>20</v>
      </c>
      <c r="B32" s="4">
        <f>SUM(B29:B31)</f>
        <v>2820</v>
      </c>
      <c r="C32" s="1"/>
      <c r="D32" s="1"/>
    </row>
    <row r="33" spans="1:4" ht="15">
      <c r="A33" s="1"/>
      <c r="B33" s="4"/>
      <c r="C33" s="1"/>
      <c r="D33" s="1"/>
    </row>
    <row r="34" spans="1:4" ht="15">
      <c r="A34" s="1"/>
      <c r="B34" s="4"/>
      <c r="C34" s="1"/>
      <c r="D34" s="1"/>
    </row>
    <row r="35" spans="1:4" ht="15.75" thickBot="1">
      <c r="A35" s="2" t="s">
        <v>21</v>
      </c>
      <c r="B35" s="9">
        <f>B32+B26+B12</f>
        <v>536898</v>
      </c>
      <c r="C35" s="1"/>
      <c r="D35" s="1"/>
    </row>
    <row r="36" spans="1:4" ht="16.5" thickTop="1">
      <c r="A36" s="7" t="s">
        <v>50</v>
      </c>
      <c r="B36" s="4"/>
      <c r="C36" s="1"/>
      <c r="D36" s="1"/>
    </row>
    <row r="37" spans="1:4" ht="15">
      <c r="A37" s="1"/>
      <c r="B37" s="4"/>
      <c r="C37" s="1"/>
      <c r="D37" s="1"/>
    </row>
    <row r="38" spans="1:4" ht="15">
      <c r="A38" s="6" t="s">
        <v>22</v>
      </c>
      <c r="B38" s="4"/>
      <c r="C38" s="1"/>
      <c r="D38" s="1"/>
    </row>
    <row r="39" spans="1:4" ht="15">
      <c r="A39" s="1" t="s">
        <v>23</v>
      </c>
      <c r="B39" s="5">
        <v>6000</v>
      </c>
      <c r="C39" s="1"/>
      <c r="D39" s="1"/>
    </row>
    <row r="40" spans="1:4" ht="15">
      <c r="A40" s="2" t="s">
        <v>24</v>
      </c>
      <c r="B40" s="4">
        <f>B39</f>
        <v>6000</v>
      </c>
      <c r="C40" s="1"/>
      <c r="D40" s="1"/>
    </row>
    <row r="41" spans="1:4" ht="15">
      <c r="A41" s="1"/>
      <c r="B41" s="4"/>
      <c r="C41" s="1"/>
      <c r="D41" s="1"/>
    </row>
    <row r="42" spans="1:4" ht="15">
      <c r="A42" s="6" t="s">
        <v>26</v>
      </c>
      <c r="B42" s="4"/>
      <c r="C42" s="1"/>
      <c r="D42" s="1"/>
    </row>
    <row r="43" spans="1:4" ht="15">
      <c r="A43" s="1" t="s">
        <v>25</v>
      </c>
      <c r="B43" s="5">
        <v>22000</v>
      </c>
      <c r="C43" s="1"/>
      <c r="D43" s="1"/>
    </row>
    <row r="44" spans="1:4" ht="15">
      <c r="A44" s="2" t="s">
        <v>27</v>
      </c>
      <c r="B44" s="4">
        <f>B43</f>
        <v>22000</v>
      </c>
      <c r="C44" s="1"/>
      <c r="D44" s="1"/>
    </row>
    <row r="45" spans="1:4" ht="15">
      <c r="A45" s="1"/>
      <c r="B45" s="4"/>
      <c r="C45" s="1"/>
      <c r="D45" s="1"/>
    </row>
    <row r="46" spans="1:4" ht="15">
      <c r="A46" s="6" t="s">
        <v>28</v>
      </c>
      <c r="B46" s="4"/>
      <c r="C46" s="1"/>
      <c r="D46" s="1"/>
    </row>
    <row r="47" spans="1:4" ht="15">
      <c r="A47" s="1" t="s">
        <v>29</v>
      </c>
      <c r="B47" s="4">
        <v>450</v>
      </c>
      <c r="C47" s="1"/>
      <c r="D47" s="1"/>
    </row>
    <row r="48" spans="1:4" ht="15">
      <c r="A48" s="1" t="s">
        <v>154</v>
      </c>
      <c r="B48" s="4">
        <v>410</v>
      </c>
      <c r="C48" s="1"/>
      <c r="D48" s="1"/>
    </row>
    <row r="49" spans="1:4" ht="15">
      <c r="A49" s="1" t="s">
        <v>163</v>
      </c>
      <c r="B49" s="4">
        <v>90</v>
      </c>
      <c r="C49" s="1"/>
      <c r="D49" s="1"/>
    </row>
    <row r="50" spans="1:4" ht="15">
      <c r="A50" s="1" t="s">
        <v>30</v>
      </c>
      <c r="B50" s="4">
        <v>600</v>
      </c>
      <c r="C50" s="1"/>
      <c r="D50" s="1"/>
    </row>
    <row r="51" spans="1:4" ht="15">
      <c r="A51" s="1" t="s">
        <v>32</v>
      </c>
      <c r="B51" s="4">
        <v>400</v>
      </c>
      <c r="C51" s="1"/>
      <c r="D51" s="1"/>
    </row>
    <row r="52" spans="1:4" ht="15">
      <c r="A52" s="1" t="s">
        <v>33</v>
      </c>
      <c r="B52" s="5">
        <v>150</v>
      </c>
      <c r="C52" s="1"/>
      <c r="D52" s="1"/>
    </row>
    <row r="53" spans="1:4" ht="15">
      <c r="A53" s="2" t="s">
        <v>34</v>
      </c>
      <c r="B53" s="4">
        <f>SUM(B47:B52)</f>
        <v>2100</v>
      </c>
      <c r="C53" s="1"/>
      <c r="D53" s="1"/>
    </row>
    <row r="54" spans="1:4" ht="15">
      <c r="A54" s="1"/>
      <c r="B54" s="4"/>
      <c r="C54" s="1"/>
      <c r="D54" s="1"/>
    </row>
    <row r="55" spans="1:4" ht="15">
      <c r="A55" s="6" t="s">
        <v>35</v>
      </c>
      <c r="B55" s="4"/>
      <c r="C55" s="1"/>
      <c r="D55" s="1"/>
    </row>
    <row r="56" spans="1:4" ht="15">
      <c r="A56" s="1" t="s">
        <v>36</v>
      </c>
      <c r="B56" s="4">
        <v>15000</v>
      </c>
      <c r="C56" s="1"/>
      <c r="D56" s="1"/>
    </row>
    <row r="57" spans="1:4" ht="15">
      <c r="A57" s="1" t="s">
        <v>37</v>
      </c>
      <c r="B57" s="4">
        <v>1000</v>
      </c>
      <c r="C57" s="1"/>
      <c r="D57" s="1"/>
    </row>
    <row r="58" spans="1:4" ht="15">
      <c r="A58" s="1" t="s">
        <v>31</v>
      </c>
      <c r="B58" s="4">
        <v>7500</v>
      </c>
      <c r="C58" s="1"/>
      <c r="D58" s="1"/>
    </row>
    <row r="59" spans="1:4" ht="15">
      <c r="A59" s="1" t="s">
        <v>155</v>
      </c>
      <c r="B59" s="4">
        <v>3500</v>
      </c>
      <c r="C59" s="1"/>
      <c r="D59" s="1"/>
    </row>
    <row r="60" spans="1:4" ht="15">
      <c r="A60" s="1" t="s">
        <v>38</v>
      </c>
      <c r="B60" s="5">
        <v>2700</v>
      </c>
      <c r="C60" s="1"/>
      <c r="D60" s="1"/>
    </row>
    <row r="61" spans="1:4" ht="15">
      <c r="A61" s="2" t="s">
        <v>39</v>
      </c>
      <c r="B61" s="4">
        <f>SUM(B56:B60)</f>
        <v>29700</v>
      </c>
      <c r="C61" s="1"/>
      <c r="D61" s="1"/>
    </row>
    <row r="62" spans="1:4" ht="15">
      <c r="A62" s="1"/>
      <c r="B62" s="4"/>
      <c r="C62" s="1"/>
      <c r="D62" s="1"/>
    </row>
    <row r="63" spans="1:4" ht="15">
      <c r="A63" s="6" t="s">
        <v>41</v>
      </c>
      <c r="B63" s="4"/>
      <c r="C63" s="1"/>
      <c r="D63" s="1"/>
    </row>
    <row r="64" spans="1:4" ht="15">
      <c r="A64" s="1" t="s">
        <v>42</v>
      </c>
      <c r="B64" s="4">
        <v>2000</v>
      </c>
      <c r="C64" s="1"/>
      <c r="D64" s="1"/>
    </row>
    <row r="65" spans="1:4" ht="15">
      <c r="A65" s="1" t="s">
        <v>43</v>
      </c>
      <c r="B65" s="4">
        <v>75000</v>
      </c>
      <c r="C65" s="1"/>
      <c r="D65" s="1"/>
    </row>
    <row r="66" spans="1:4" ht="15">
      <c r="A66" s="1" t="s">
        <v>44</v>
      </c>
      <c r="B66" s="4">
        <v>500</v>
      </c>
      <c r="C66" s="1"/>
      <c r="D66" s="1"/>
    </row>
    <row r="67" spans="1:4" ht="15">
      <c r="A67" s="1" t="s">
        <v>45</v>
      </c>
      <c r="B67" s="4">
        <v>500</v>
      </c>
      <c r="C67" s="1"/>
      <c r="D67" s="1"/>
    </row>
    <row r="68" spans="1:4" ht="15">
      <c r="A68" s="1" t="s">
        <v>46</v>
      </c>
      <c r="B68" s="5">
        <v>1200</v>
      </c>
      <c r="C68" s="1"/>
      <c r="D68" s="1"/>
    </row>
    <row r="69" spans="1:4" ht="15">
      <c r="A69" s="2" t="s">
        <v>47</v>
      </c>
      <c r="B69" s="4">
        <f>SUM(B64:B68)</f>
        <v>79200</v>
      </c>
      <c r="C69" s="1"/>
      <c r="D69" s="1"/>
    </row>
    <row r="70" spans="1:4" ht="15">
      <c r="A70" s="1"/>
      <c r="B70" s="4"/>
      <c r="C70" s="1"/>
      <c r="D70" s="1"/>
    </row>
    <row r="71" spans="1:4" ht="15">
      <c r="A71" s="6" t="s">
        <v>48</v>
      </c>
      <c r="B71" s="4"/>
      <c r="C71" s="1"/>
      <c r="D71" s="1"/>
    </row>
    <row r="72" spans="1:4" ht="15">
      <c r="A72" s="1" t="s">
        <v>164</v>
      </c>
      <c r="B72" s="4">
        <v>1300</v>
      </c>
      <c r="C72" s="1"/>
      <c r="D72" s="1"/>
    </row>
    <row r="73" spans="1:4" ht="15">
      <c r="A73" s="1" t="s">
        <v>51</v>
      </c>
      <c r="B73" s="4">
        <v>3800</v>
      </c>
      <c r="C73" s="1"/>
      <c r="D73" s="1"/>
    </row>
    <row r="74" spans="1:4" ht="15">
      <c r="A74" s="1" t="s">
        <v>52</v>
      </c>
      <c r="B74" s="4">
        <v>3900</v>
      </c>
      <c r="C74" s="1"/>
      <c r="D74" s="1"/>
    </row>
    <row r="75" spans="1:4" ht="15">
      <c r="A75" s="1" t="s">
        <v>149</v>
      </c>
      <c r="B75" s="4">
        <v>1250</v>
      </c>
      <c r="C75" s="1"/>
      <c r="D75" s="1"/>
    </row>
    <row r="76" spans="1:4" ht="15">
      <c r="A76" s="1" t="s">
        <v>53</v>
      </c>
      <c r="B76" s="8">
        <v>375</v>
      </c>
      <c r="C76" s="1"/>
      <c r="D76" s="1"/>
    </row>
    <row r="77" spans="1:4" ht="15">
      <c r="A77" s="1" t="s">
        <v>150</v>
      </c>
      <c r="B77" s="5">
        <v>1550</v>
      </c>
      <c r="C77" s="1"/>
      <c r="D77" s="1"/>
    </row>
    <row r="78" spans="1:4" ht="15">
      <c r="A78" s="2" t="s">
        <v>54</v>
      </c>
      <c r="B78" s="4">
        <f>SUM(B72:B77)</f>
        <v>12175</v>
      </c>
      <c r="C78" s="1"/>
      <c r="D78" s="1"/>
    </row>
    <row r="79" spans="1:4" ht="15">
      <c r="A79" s="1"/>
      <c r="B79" s="4"/>
      <c r="C79" s="1"/>
      <c r="D79" s="1"/>
    </row>
    <row r="80" spans="1:4" ht="15">
      <c r="A80" s="6" t="s">
        <v>55</v>
      </c>
      <c r="B80" s="4"/>
      <c r="C80" s="1"/>
      <c r="D80" s="1"/>
    </row>
    <row r="81" spans="1:4" ht="15">
      <c r="A81" s="1" t="s">
        <v>56</v>
      </c>
      <c r="B81" s="4">
        <v>110284.8</v>
      </c>
      <c r="C81" s="1"/>
      <c r="D81" s="1"/>
    </row>
    <row r="82" spans="1:4" ht="15">
      <c r="A82" s="1" t="s">
        <v>57</v>
      </c>
      <c r="B82" s="4">
        <v>2614</v>
      </c>
      <c r="C82" s="1"/>
      <c r="D82" s="1"/>
    </row>
    <row r="83" spans="1:4" ht="15">
      <c r="A83" s="1" t="s">
        <v>58</v>
      </c>
      <c r="B83" s="5">
        <v>14347.32</v>
      </c>
      <c r="C83" s="1"/>
      <c r="D83" s="1"/>
    </row>
    <row r="84" spans="1:4" ht="15">
      <c r="A84" s="2" t="s">
        <v>59</v>
      </c>
      <c r="B84" s="4">
        <f>SUM(B81:B83)</f>
        <v>127246.12</v>
      </c>
      <c r="C84" s="1"/>
      <c r="D84" s="1"/>
    </row>
    <row r="85" spans="1:4" ht="15">
      <c r="A85" s="1"/>
      <c r="B85" s="4"/>
      <c r="C85" s="1"/>
      <c r="D85" s="1"/>
    </row>
    <row r="86" spans="1:4" ht="15">
      <c r="A86" s="6" t="s">
        <v>178</v>
      </c>
      <c r="B86" s="4"/>
      <c r="C86" s="1"/>
      <c r="D86" s="1"/>
    </row>
    <row r="87" spans="1:4" ht="15">
      <c r="A87" s="1" t="s">
        <v>60</v>
      </c>
      <c r="B87" s="4">
        <v>1218</v>
      </c>
      <c r="C87" s="1"/>
      <c r="D87" s="1"/>
    </row>
    <row r="88" spans="1:4" ht="15">
      <c r="A88" s="1" t="s">
        <v>61</v>
      </c>
      <c r="B88" s="4">
        <v>20651.4</v>
      </c>
      <c r="C88" s="1"/>
      <c r="D88" s="1"/>
    </row>
    <row r="89" spans="1:4" ht="15">
      <c r="A89" s="1" t="s">
        <v>175</v>
      </c>
      <c r="B89" s="4">
        <v>11272</v>
      </c>
      <c r="C89" s="12" t="s">
        <v>176</v>
      </c>
      <c r="D89" s="1"/>
    </row>
    <row r="90" spans="1:4" ht="15">
      <c r="A90" s="1" t="s">
        <v>62</v>
      </c>
      <c r="B90" s="4">
        <v>10061.52</v>
      </c>
      <c r="C90" s="1"/>
      <c r="D90" s="1"/>
    </row>
    <row r="91" spans="1:4" ht="15">
      <c r="A91" s="1" t="s">
        <v>63</v>
      </c>
      <c r="B91" s="4">
        <v>1173.6</v>
      </c>
      <c r="C91" s="1"/>
      <c r="D91" s="1"/>
    </row>
    <row r="92" spans="1:4" ht="15">
      <c r="A92" s="1" t="s">
        <v>64</v>
      </c>
      <c r="B92" s="4">
        <v>0</v>
      </c>
      <c r="C92" s="1"/>
      <c r="D92" s="1"/>
    </row>
    <row r="93" spans="1:4" ht="15">
      <c r="A93" s="1" t="s">
        <v>65</v>
      </c>
      <c r="B93" s="4">
        <v>3640.08</v>
      </c>
      <c r="C93" s="1"/>
      <c r="D93" s="1"/>
    </row>
    <row r="94" spans="1:4" ht="15">
      <c r="A94" s="1" t="s">
        <v>66</v>
      </c>
      <c r="B94" s="4">
        <v>3435.84</v>
      </c>
      <c r="C94" s="1"/>
      <c r="D94" s="1"/>
    </row>
    <row r="95" spans="1:4" ht="15">
      <c r="A95" s="1" t="s">
        <v>67</v>
      </c>
      <c r="B95" s="4">
        <v>4020.84</v>
      </c>
      <c r="C95" s="1"/>
      <c r="D95" s="1"/>
    </row>
    <row r="96" spans="1:4" ht="15">
      <c r="A96" s="1" t="s">
        <v>68</v>
      </c>
      <c r="B96" s="8">
        <v>250</v>
      </c>
      <c r="C96" s="1"/>
      <c r="D96" s="1"/>
    </row>
    <row r="97" spans="1:4" ht="15">
      <c r="A97" s="1" t="s">
        <v>70</v>
      </c>
      <c r="B97" s="8">
        <v>2652.96</v>
      </c>
      <c r="C97" s="1"/>
      <c r="D97" s="1"/>
    </row>
    <row r="98" spans="1:4" ht="15">
      <c r="A98" s="1" t="s">
        <v>151</v>
      </c>
      <c r="B98" s="5">
        <v>1000</v>
      </c>
      <c r="C98" s="1"/>
      <c r="D98" s="1"/>
    </row>
    <row r="99" spans="1:4" ht="15">
      <c r="A99" s="2" t="s">
        <v>69</v>
      </c>
      <c r="B99" s="4">
        <f>SUM(B87:B98)</f>
        <v>59376.24</v>
      </c>
      <c r="C99" s="1"/>
      <c r="D99" s="1"/>
    </row>
    <row r="100" spans="1:4" ht="15">
      <c r="A100" s="1"/>
      <c r="B100" s="4"/>
      <c r="C100" s="1"/>
      <c r="D100" s="1"/>
    </row>
    <row r="101" spans="1:4" ht="15.75" thickBot="1">
      <c r="A101" s="1" t="s">
        <v>71</v>
      </c>
      <c r="B101" s="9">
        <f>B40+B44+B53+B61+B69+B78+B84+B99</f>
        <v>337797.36</v>
      </c>
      <c r="C101" s="1"/>
      <c r="D101" s="1"/>
    </row>
    <row r="102" spans="1:4" ht="15.75" thickTop="1">
      <c r="A102" s="1"/>
      <c r="B102" s="4"/>
      <c r="C102" s="1"/>
      <c r="D102" s="1"/>
    </row>
    <row r="103" spans="1:4" ht="15.75">
      <c r="A103" s="7" t="s">
        <v>72</v>
      </c>
      <c r="B103" s="4"/>
      <c r="C103" s="1"/>
      <c r="D103" s="1"/>
    </row>
    <row r="104" spans="2:4" ht="15">
      <c r="B104" s="4"/>
      <c r="C104" s="1"/>
      <c r="D104" s="1"/>
    </row>
    <row r="105" spans="1:4" ht="15">
      <c r="A105" s="6" t="s">
        <v>73</v>
      </c>
      <c r="B105" s="4"/>
      <c r="C105" s="1"/>
      <c r="D105" s="1"/>
    </row>
    <row r="106" spans="1:4" ht="15">
      <c r="A106" s="1" t="s">
        <v>74</v>
      </c>
      <c r="B106" s="4">
        <v>12000</v>
      </c>
      <c r="C106" s="1"/>
      <c r="D106" s="1"/>
    </row>
    <row r="107" spans="1:4" ht="15">
      <c r="A107" s="1" t="s">
        <v>75</v>
      </c>
      <c r="B107" s="4">
        <v>0</v>
      </c>
      <c r="C107" s="1"/>
      <c r="D107" s="1"/>
    </row>
    <row r="108" spans="1:4" ht="15">
      <c r="A108" s="1" t="s">
        <v>61</v>
      </c>
      <c r="B108" s="4">
        <v>250</v>
      </c>
      <c r="C108" s="1"/>
      <c r="D108" s="1"/>
    </row>
    <row r="109" spans="1:4" ht="15">
      <c r="A109" s="1" t="s">
        <v>60</v>
      </c>
      <c r="B109" s="4">
        <v>400</v>
      </c>
      <c r="C109" s="1"/>
      <c r="D109" s="1"/>
    </row>
    <row r="110" spans="1:4" ht="15">
      <c r="A110" s="1" t="s">
        <v>64</v>
      </c>
      <c r="B110" s="4">
        <v>750</v>
      </c>
      <c r="C110" s="1"/>
      <c r="D110" s="1"/>
    </row>
    <row r="111" spans="1:4" ht="15">
      <c r="A111" s="1" t="s">
        <v>76</v>
      </c>
      <c r="B111" s="4">
        <v>2100</v>
      </c>
      <c r="C111" s="1"/>
      <c r="D111" s="1"/>
    </row>
    <row r="112" spans="1:4" ht="15">
      <c r="A112" s="1" t="s">
        <v>77</v>
      </c>
      <c r="B112" s="5">
        <v>650</v>
      </c>
      <c r="C112" s="1"/>
      <c r="D112" s="1"/>
    </row>
    <row r="113" spans="1:4" ht="15">
      <c r="A113" s="2" t="s">
        <v>78</v>
      </c>
      <c r="B113" s="4">
        <f>SUM(B106:B112)</f>
        <v>16150</v>
      </c>
      <c r="C113" s="1"/>
      <c r="D113" s="1"/>
    </row>
    <row r="114" spans="1:4" ht="15">
      <c r="A114" s="1"/>
      <c r="B114" s="4"/>
      <c r="C114" s="1"/>
      <c r="D114" s="1"/>
    </row>
    <row r="115" spans="1:4" ht="15">
      <c r="A115" s="6" t="s">
        <v>79</v>
      </c>
      <c r="B115" s="5">
        <v>134179.67</v>
      </c>
      <c r="C115" s="1"/>
      <c r="D115" s="1"/>
    </row>
    <row r="116" spans="1:4" ht="15">
      <c r="A116" s="2" t="s">
        <v>80</v>
      </c>
      <c r="B116" s="4">
        <f>B115</f>
        <v>134179.67</v>
      </c>
      <c r="C116" s="1"/>
      <c r="D116" s="1"/>
    </row>
    <row r="117" spans="1:4" ht="15">
      <c r="A117" s="1"/>
      <c r="B117" s="4"/>
      <c r="C117" s="1"/>
      <c r="D117" s="1"/>
    </row>
    <row r="118" spans="1:4" ht="15">
      <c r="A118" s="6" t="s">
        <v>81</v>
      </c>
      <c r="B118" s="4"/>
      <c r="C118" s="1"/>
      <c r="D118" s="1"/>
    </row>
    <row r="119" spans="1:4" ht="15">
      <c r="A119" s="1" t="s">
        <v>82</v>
      </c>
      <c r="B119" s="5">
        <v>200</v>
      </c>
      <c r="C119" s="1"/>
      <c r="D119" s="1"/>
    </row>
    <row r="120" spans="1:4" ht="15">
      <c r="A120" s="2" t="s">
        <v>83</v>
      </c>
      <c r="B120" s="4">
        <f>B119</f>
        <v>200</v>
      </c>
      <c r="C120" s="1"/>
      <c r="D120" s="1"/>
    </row>
    <row r="121" spans="1:4" ht="15">
      <c r="A121" s="1"/>
      <c r="B121" s="4"/>
      <c r="C121" s="1"/>
      <c r="D121" s="1"/>
    </row>
    <row r="122" spans="1:4" ht="15">
      <c r="A122" s="6" t="s">
        <v>84</v>
      </c>
      <c r="B122" s="4"/>
      <c r="C122" s="1"/>
      <c r="D122" s="1"/>
    </row>
    <row r="123" spans="1:4" ht="15">
      <c r="A123" s="1" t="s">
        <v>85</v>
      </c>
      <c r="B123" s="4">
        <v>250</v>
      </c>
      <c r="C123" s="1"/>
      <c r="D123" s="1"/>
    </row>
    <row r="124" spans="1:4" ht="15">
      <c r="A124" s="1" t="s">
        <v>86</v>
      </c>
      <c r="B124" s="4">
        <v>450</v>
      </c>
      <c r="C124" s="1"/>
      <c r="D124" s="1"/>
    </row>
    <row r="125" spans="1:4" ht="15">
      <c r="A125" s="1" t="s">
        <v>87</v>
      </c>
      <c r="B125" s="5">
        <v>0</v>
      </c>
      <c r="C125" s="1"/>
      <c r="D125" s="1"/>
    </row>
    <row r="126" spans="1:4" ht="15">
      <c r="A126" s="2" t="s">
        <v>88</v>
      </c>
      <c r="B126" s="4">
        <f>SUM(B123:B125)</f>
        <v>700</v>
      </c>
      <c r="C126" s="1"/>
      <c r="D126" s="1"/>
    </row>
    <row r="127" spans="1:4" ht="15">
      <c r="A127" s="1"/>
      <c r="B127" s="4"/>
      <c r="C127" s="1"/>
      <c r="D127" s="1"/>
    </row>
    <row r="128" spans="1:4" ht="15">
      <c r="A128" s="6" t="s">
        <v>89</v>
      </c>
      <c r="B128" s="4"/>
      <c r="C128" s="1"/>
      <c r="D128" s="1"/>
    </row>
    <row r="129" spans="1:4" ht="15">
      <c r="A129" s="1" t="s">
        <v>90</v>
      </c>
      <c r="B129" s="4">
        <v>3500</v>
      </c>
      <c r="C129" s="1"/>
      <c r="D129" s="1"/>
    </row>
    <row r="130" spans="1:4" ht="15">
      <c r="A130" s="1" t="s">
        <v>165</v>
      </c>
      <c r="B130" s="4">
        <v>102</v>
      </c>
      <c r="C130" s="1"/>
      <c r="D130" s="1"/>
    </row>
    <row r="131" spans="1:4" ht="15">
      <c r="A131" s="1" t="s">
        <v>91</v>
      </c>
      <c r="B131" s="4">
        <v>4000</v>
      </c>
      <c r="C131" s="1"/>
      <c r="D131" s="1"/>
    </row>
    <row r="132" spans="1:4" ht="15">
      <c r="A132" s="1" t="s">
        <v>92</v>
      </c>
      <c r="B132" s="4">
        <v>1000</v>
      </c>
      <c r="C132" s="1"/>
      <c r="D132" s="1"/>
    </row>
    <row r="133" spans="1:4" ht="15">
      <c r="A133" s="1" t="s">
        <v>93</v>
      </c>
      <c r="B133" s="5">
        <v>1500</v>
      </c>
      <c r="C133" s="1"/>
      <c r="D133" s="1"/>
    </row>
    <row r="134" spans="1:4" ht="15">
      <c r="A134" s="2" t="s">
        <v>94</v>
      </c>
      <c r="B134" s="4">
        <f>SUM(B129:B133)</f>
        <v>10102</v>
      </c>
      <c r="C134" s="1"/>
      <c r="D134" s="1"/>
    </row>
    <row r="135" spans="1:4" ht="15">
      <c r="A135" s="1"/>
      <c r="B135" s="4"/>
      <c r="C135" s="1"/>
      <c r="D135" s="1"/>
    </row>
    <row r="136" spans="1:4" ht="15">
      <c r="A136" s="6" t="s">
        <v>95</v>
      </c>
      <c r="B136" s="4"/>
      <c r="C136" s="1"/>
      <c r="D136" s="1"/>
    </row>
    <row r="137" spans="1:4" ht="15">
      <c r="A137" s="1" t="s">
        <v>99</v>
      </c>
      <c r="B137" s="4">
        <v>100</v>
      </c>
      <c r="C137" s="1"/>
      <c r="D137" s="1"/>
    </row>
    <row r="138" spans="1:2" ht="15">
      <c r="A138" s="1" t="s">
        <v>96</v>
      </c>
      <c r="B138" s="5">
        <v>900</v>
      </c>
    </row>
    <row r="139" spans="1:2" ht="15">
      <c r="A139" s="2" t="s">
        <v>97</v>
      </c>
      <c r="B139" s="4">
        <f>B138+B137</f>
        <v>1000</v>
      </c>
    </row>
    <row r="140" spans="1:2" ht="15">
      <c r="A140" s="1"/>
      <c r="B140" s="4"/>
    </row>
    <row r="141" spans="1:2" ht="15">
      <c r="A141" s="6" t="s">
        <v>98</v>
      </c>
      <c r="B141" s="4"/>
    </row>
    <row r="142" spans="1:2" ht="15">
      <c r="A142" s="1" t="s">
        <v>99</v>
      </c>
      <c r="B142" s="4">
        <v>500</v>
      </c>
    </row>
    <row r="143" spans="1:2" ht="15">
      <c r="A143" s="1" t="s">
        <v>100</v>
      </c>
      <c r="B143" s="5">
        <v>3000</v>
      </c>
    </row>
    <row r="144" spans="1:2" ht="15">
      <c r="A144" s="2" t="s">
        <v>101</v>
      </c>
      <c r="B144" s="4">
        <f>SUM(B142:B143)</f>
        <v>3500</v>
      </c>
    </row>
    <row r="145" spans="1:2" ht="15">
      <c r="A145" s="1"/>
      <c r="B145" s="4"/>
    </row>
    <row r="146" spans="1:2" ht="15">
      <c r="A146" s="6" t="s">
        <v>102</v>
      </c>
      <c r="B146" s="4"/>
    </row>
    <row r="147" spans="1:2" ht="15">
      <c r="A147" s="1" t="s">
        <v>103</v>
      </c>
      <c r="B147" s="8">
        <v>8443.8</v>
      </c>
    </row>
    <row r="148" spans="1:2" ht="15">
      <c r="A148" s="1" t="s">
        <v>152</v>
      </c>
      <c r="B148" s="5">
        <v>900</v>
      </c>
    </row>
    <row r="149" spans="1:2" ht="15">
      <c r="A149" s="2" t="s">
        <v>104</v>
      </c>
      <c r="B149" s="4">
        <f>B148+B147</f>
        <v>9343.8</v>
      </c>
    </row>
    <row r="150" spans="1:2" ht="15">
      <c r="A150" s="1"/>
      <c r="B150" s="4"/>
    </row>
    <row r="151" spans="1:2" ht="15">
      <c r="A151" s="6" t="s">
        <v>105</v>
      </c>
      <c r="B151" s="4"/>
    </row>
    <row r="152" spans="1:2" ht="15">
      <c r="A152" s="1" t="s">
        <v>106</v>
      </c>
      <c r="B152" s="4">
        <v>0</v>
      </c>
    </row>
    <row r="153" spans="1:2" ht="15">
      <c r="A153" s="1" t="s">
        <v>107</v>
      </c>
      <c r="B153" s="5">
        <v>1500</v>
      </c>
    </row>
    <row r="154" spans="1:2" ht="15">
      <c r="A154" s="2" t="s">
        <v>108</v>
      </c>
      <c r="B154" s="4">
        <f>B153+B152</f>
        <v>1500</v>
      </c>
    </row>
    <row r="155" spans="1:2" ht="15">
      <c r="A155" s="1"/>
      <c r="B155" s="4"/>
    </row>
    <row r="156" spans="1:2" ht="15">
      <c r="A156" s="6" t="s">
        <v>156</v>
      </c>
      <c r="B156" s="4"/>
    </row>
    <row r="157" spans="1:2" ht="15">
      <c r="A157" s="1" t="s">
        <v>174</v>
      </c>
      <c r="B157" s="5">
        <v>3000</v>
      </c>
    </row>
    <row r="158" spans="1:2" ht="15">
      <c r="A158" s="2" t="s">
        <v>157</v>
      </c>
      <c r="B158" s="4">
        <f>B157</f>
        <v>3000</v>
      </c>
    </row>
    <row r="159" spans="1:2" ht="15">
      <c r="A159" s="1"/>
      <c r="B159" s="4"/>
    </row>
    <row r="160" spans="1:2" ht="15">
      <c r="A160" s="6" t="s">
        <v>109</v>
      </c>
      <c r="B160" s="4"/>
    </row>
    <row r="161" spans="1:2" ht="15">
      <c r="A161" s="1" t="s">
        <v>166</v>
      </c>
      <c r="B161" s="4">
        <v>520</v>
      </c>
    </row>
    <row r="162" spans="1:2" ht="15">
      <c r="A162" s="1" t="s">
        <v>167</v>
      </c>
      <c r="B162" s="5">
        <v>150</v>
      </c>
    </row>
    <row r="163" spans="1:2" ht="15">
      <c r="A163" s="2" t="s">
        <v>110</v>
      </c>
      <c r="B163" s="4">
        <f>B162+B161</f>
        <v>670</v>
      </c>
    </row>
    <row r="164" spans="1:2" ht="15">
      <c r="A164" s="1"/>
      <c r="B164" s="4"/>
    </row>
    <row r="165" spans="1:2" ht="15">
      <c r="A165" s="6" t="s">
        <v>111</v>
      </c>
      <c r="B165" s="4"/>
    </row>
    <row r="166" spans="1:2" ht="15">
      <c r="A166" s="1" t="s">
        <v>112</v>
      </c>
      <c r="B166" s="5">
        <v>650</v>
      </c>
    </row>
    <row r="167" spans="1:2" ht="15">
      <c r="A167" s="2" t="s">
        <v>113</v>
      </c>
      <c r="B167" s="4">
        <f>B166</f>
        <v>650</v>
      </c>
    </row>
    <row r="168" spans="1:2" ht="15">
      <c r="A168" s="1"/>
      <c r="B168" s="4"/>
    </row>
    <row r="169" spans="1:2" ht="15">
      <c r="A169" s="6" t="s">
        <v>114</v>
      </c>
      <c r="B169" s="4"/>
    </row>
    <row r="170" spans="1:2" ht="15">
      <c r="A170" s="1" t="s">
        <v>168</v>
      </c>
      <c r="B170" s="4">
        <v>200</v>
      </c>
    </row>
    <row r="171" spans="1:2" ht="15">
      <c r="A171" s="1" t="s">
        <v>115</v>
      </c>
      <c r="B171" s="4">
        <v>4200</v>
      </c>
    </row>
    <row r="172" spans="1:2" ht="15">
      <c r="A172" s="1" t="s">
        <v>116</v>
      </c>
      <c r="B172" s="5">
        <v>300</v>
      </c>
    </row>
    <row r="173" spans="1:2" ht="15">
      <c r="A173" s="2" t="s">
        <v>117</v>
      </c>
      <c r="B173" s="4">
        <f>SUM(B170:B172)</f>
        <v>4700</v>
      </c>
    </row>
    <row r="174" spans="1:2" ht="15">
      <c r="A174" s="1"/>
      <c r="B174" s="4"/>
    </row>
    <row r="175" spans="1:2" ht="15">
      <c r="A175" s="6" t="s">
        <v>118</v>
      </c>
      <c r="B175" s="4"/>
    </row>
    <row r="176" spans="1:2" ht="15">
      <c r="A176" s="1" t="s">
        <v>158</v>
      </c>
      <c r="B176" s="4">
        <v>100</v>
      </c>
    </row>
    <row r="177" spans="1:2" ht="15">
      <c r="A177" s="1" t="s">
        <v>40</v>
      </c>
      <c r="B177" s="4">
        <v>300</v>
      </c>
    </row>
    <row r="178" spans="1:2" ht="15">
      <c r="A178" s="1" t="s">
        <v>169</v>
      </c>
      <c r="B178" s="5">
        <v>10150</v>
      </c>
    </row>
    <row r="179" spans="1:2" ht="15">
      <c r="A179" s="2" t="s">
        <v>119</v>
      </c>
      <c r="B179" s="4">
        <f>SUM(B176:B178)</f>
        <v>10550</v>
      </c>
    </row>
    <row r="180" spans="1:2" ht="15">
      <c r="A180" s="1"/>
      <c r="B180" s="4"/>
    </row>
    <row r="181" spans="1:2" ht="15">
      <c r="A181" s="1" t="s">
        <v>172</v>
      </c>
      <c r="B181" s="5">
        <v>2000</v>
      </c>
    </row>
    <row r="182" spans="1:2" ht="15">
      <c r="A182" s="1"/>
      <c r="B182" s="4">
        <f>B181</f>
        <v>2000</v>
      </c>
    </row>
    <row r="183" spans="1:2" ht="15">
      <c r="A183" s="1"/>
      <c r="B183" s="4"/>
    </row>
    <row r="184" spans="1:2" ht="15">
      <c r="A184" s="6" t="s">
        <v>41</v>
      </c>
      <c r="B184" s="4"/>
    </row>
    <row r="185" spans="1:2" ht="15">
      <c r="A185" s="1" t="s">
        <v>120</v>
      </c>
      <c r="B185" s="4">
        <v>1500</v>
      </c>
    </row>
    <row r="186" spans="1:2" ht="15">
      <c r="A186" s="1" t="s">
        <v>121</v>
      </c>
      <c r="B186" s="4">
        <v>750</v>
      </c>
    </row>
    <row r="187" spans="1:2" ht="15">
      <c r="A187" s="1" t="s">
        <v>45</v>
      </c>
      <c r="B187" s="5">
        <v>250</v>
      </c>
    </row>
    <row r="188" spans="1:2" ht="15">
      <c r="A188" s="2" t="s">
        <v>47</v>
      </c>
      <c r="B188" s="4">
        <f>SUM(B185:B187)</f>
        <v>2500</v>
      </c>
    </row>
    <row r="189" spans="1:2" ht="15">
      <c r="A189" s="1"/>
      <c r="B189" s="4"/>
    </row>
    <row r="190" spans="1:2" ht="15">
      <c r="A190" s="6" t="s">
        <v>122</v>
      </c>
      <c r="B190" s="4"/>
    </row>
    <row r="191" spans="1:2" ht="15">
      <c r="A191" s="1" t="s">
        <v>123</v>
      </c>
      <c r="B191" s="4">
        <v>1000</v>
      </c>
    </row>
    <row r="192" spans="1:2" ht="15">
      <c r="A192" s="1" t="s">
        <v>124</v>
      </c>
      <c r="B192" s="8">
        <v>0</v>
      </c>
    </row>
    <row r="193" spans="1:2" ht="15">
      <c r="A193" s="1" t="s">
        <v>150</v>
      </c>
      <c r="B193" s="5">
        <v>1050</v>
      </c>
    </row>
    <row r="194" spans="1:2" ht="15">
      <c r="A194" s="2" t="s">
        <v>125</v>
      </c>
      <c r="B194" s="4">
        <f>SUM(B191:B193)</f>
        <v>2050</v>
      </c>
    </row>
    <row r="195" spans="1:2" ht="15">
      <c r="A195" s="1"/>
      <c r="B195" s="4"/>
    </row>
    <row r="196" spans="1:2" ht="15">
      <c r="A196" s="6" t="s">
        <v>126</v>
      </c>
      <c r="B196" s="4"/>
    </row>
    <row r="197" spans="1:2" ht="15">
      <c r="A197" s="1" t="s">
        <v>56</v>
      </c>
      <c r="B197" s="4">
        <v>42288</v>
      </c>
    </row>
    <row r="198" spans="1:2" ht="15">
      <c r="A198" s="1" t="s">
        <v>58</v>
      </c>
      <c r="B198" s="5">
        <v>0</v>
      </c>
    </row>
    <row r="199" spans="1:2" ht="15">
      <c r="A199" s="2" t="s">
        <v>127</v>
      </c>
      <c r="B199" s="4">
        <f>B198+B197</f>
        <v>42288</v>
      </c>
    </row>
    <row r="200" spans="1:2" ht="15">
      <c r="A200" s="1"/>
      <c r="B200" s="4"/>
    </row>
    <row r="201" spans="1:2" ht="15">
      <c r="A201" s="6" t="s">
        <v>128</v>
      </c>
      <c r="B201" s="4"/>
    </row>
    <row r="202" spans="1:2" ht="15">
      <c r="A202" s="1" t="s">
        <v>60</v>
      </c>
      <c r="B202" s="4">
        <v>1200</v>
      </c>
    </row>
    <row r="203" spans="1:2" ht="15">
      <c r="A203" s="1" t="s">
        <v>61</v>
      </c>
      <c r="B203" s="4">
        <v>900</v>
      </c>
    </row>
    <row r="204" spans="1:3" ht="15">
      <c r="A204" s="1" t="s">
        <v>175</v>
      </c>
      <c r="B204" s="4">
        <v>5402.72</v>
      </c>
      <c r="C204" s="12" t="s">
        <v>176</v>
      </c>
    </row>
    <row r="205" spans="1:2" ht="15">
      <c r="A205" s="1" t="s">
        <v>129</v>
      </c>
      <c r="B205" s="4">
        <v>8700</v>
      </c>
    </row>
    <row r="206" spans="1:2" ht="15">
      <c r="A206" s="1" t="s">
        <v>130</v>
      </c>
      <c r="B206" s="4">
        <v>2500</v>
      </c>
    </row>
    <row r="207" spans="1:2" ht="15">
      <c r="A207" s="1" t="s">
        <v>64</v>
      </c>
      <c r="B207" s="4">
        <v>600</v>
      </c>
    </row>
    <row r="208" spans="1:2" ht="15">
      <c r="A208" s="1" t="s">
        <v>65</v>
      </c>
      <c r="B208" s="4">
        <v>1200</v>
      </c>
    </row>
    <row r="209" spans="1:2" ht="15">
      <c r="A209" s="1" t="s">
        <v>131</v>
      </c>
      <c r="B209" s="4">
        <v>1200</v>
      </c>
    </row>
    <row r="210" spans="1:2" ht="15">
      <c r="A210" s="1" t="s">
        <v>67</v>
      </c>
      <c r="B210" s="8">
        <v>1200</v>
      </c>
    </row>
    <row r="211" spans="1:2" ht="15">
      <c r="A211" s="1" t="s">
        <v>170</v>
      </c>
      <c r="B211" s="5">
        <v>0</v>
      </c>
    </row>
    <row r="212" spans="1:2" ht="15">
      <c r="A212" s="2" t="s">
        <v>132</v>
      </c>
      <c r="B212" s="4">
        <f>SUM(B202:B211)</f>
        <v>22902.72</v>
      </c>
    </row>
    <row r="213" spans="1:2" ht="15">
      <c r="A213" s="1"/>
      <c r="B213" s="4"/>
    </row>
    <row r="214" spans="1:2" ht="15">
      <c r="A214" s="2" t="s">
        <v>133</v>
      </c>
      <c r="B214" s="4">
        <f>B113+B116+B120+B126+B134+B139+B144+B149+B154+B158+B163+B167+B173+B179+B188+B194+B199+B212+B182</f>
        <v>267986.19</v>
      </c>
    </row>
    <row r="215" spans="1:2" ht="15">
      <c r="A215" s="1"/>
      <c r="B215" s="4"/>
    </row>
    <row r="216" spans="1:2" ht="15.75" thickBot="1">
      <c r="A216" s="2" t="s">
        <v>134</v>
      </c>
      <c r="B216" s="9">
        <f>B214+B101</f>
        <v>605783.55</v>
      </c>
    </row>
    <row r="217" spans="1:2" ht="16.5" thickTop="1">
      <c r="A217" s="10" t="s">
        <v>183</v>
      </c>
      <c r="B217" s="8">
        <f>B35-B216</f>
        <v>-68885.55000000005</v>
      </c>
    </row>
    <row r="218" spans="1:2" ht="15.75">
      <c r="A218" s="7" t="s">
        <v>143</v>
      </c>
      <c r="B218" s="4"/>
    </row>
    <row r="219" spans="1:2" ht="15">
      <c r="A219" s="2" t="s">
        <v>146</v>
      </c>
      <c r="B219" s="4">
        <v>-30000</v>
      </c>
    </row>
    <row r="220" spans="1:2" ht="15">
      <c r="A220" s="6" t="s">
        <v>135</v>
      </c>
      <c r="B220" s="4"/>
    </row>
    <row r="221" spans="1:2" ht="15">
      <c r="A221" s="1" t="s">
        <v>159</v>
      </c>
      <c r="B221" s="4">
        <v>25500</v>
      </c>
    </row>
    <row r="222" spans="1:2" ht="15">
      <c r="A222" s="1" t="s">
        <v>136</v>
      </c>
      <c r="B222" s="5">
        <v>1584</v>
      </c>
    </row>
    <row r="223" spans="1:2" ht="15">
      <c r="A223" s="2" t="s">
        <v>137</v>
      </c>
      <c r="B223" s="4">
        <f>B222+B221</f>
        <v>27084</v>
      </c>
    </row>
    <row r="224" spans="1:2" ht="15">
      <c r="A224" s="6" t="s">
        <v>138</v>
      </c>
      <c r="B224" s="4"/>
    </row>
    <row r="225" spans="1:2" ht="15">
      <c r="A225" s="1" t="s">
        <v>139</v>
      </c>
      <c r="B225" s="4">
        <v>17700</v>
      </c>
    </row>
    <row r="226" spans="1:2" ht="15">
      <c r="A226" s="1" t="s">
        <v>140</v>
      </c>
      <c r="B226" s="5">
        <v>20500</v>
      </c>
    </row>
    <row r="227" spans="1:2" ht="15">
      <c r="A227" s="2" t="s">
        <v>141</v>
      </c>
      <c r="B227" s="4">
        <f>B226+B225</f>
        <v>38200</v>
      </c>
    </row>
    <row r="228" spans="1:2" ht="15">
      <c r="A228" s="1"/>
      <c r="B228" s="4"/>
    </row>
    <row r="229" spans="1:2" ht="15">
      <c r="A229" s="2" t="s">
        <v>142</v>
      </c>
      <c r="B229" s="4">
        <f>B227+B223+B219</f>
        <v>35284</v>
      </c>
    </row>
    <row r="230" spans="1:2" ht="15">
      <c r="A230" s="1"/>
      <c r="B230" s="4"/>
    </row>
    <row r="231" spans="1:2" ht="15.75">
      <c r="A231" s="10" t="s">
        <v>144</v>
      </c>
      <c r="B231" s="4">
        <f>B229+B216</f>
        <v>641067.55</v>
      </c>
    </row>
    <row r="232" spans="1:2" ht="15.75">
      <c r="A232" s="10" t="s">
        <v>145</v>
      </c>
      <c r="B232" s="5">
        <f>B35</f>
        <v>536898</v>
      </c>
    </row>
    <row r="233" spans="1:2" ht="16.5" thickBot="1">
      <c r="A233" s="10" t="s">
        <v>182</v>
      </c>
      <c r="B233" s="11">
        <f>B232-B231</f>
        <v>-104169.55000000005</v>
      </c>
    </row>
    <row r="234" spans="1:2" ht="15.75" thickTop="1">
      <c r="A234" s="1"/>
      <c r="B234" s="4"/>
    </row>
    <row r="235" spans="1:2" ht="15">
      <c r="A235" s="1"/>
      <c r="B235" s="4"/>
    </row>
    <row r="236" spans="1:2" ht="15">
      <c r="A236" s="1"/>
      <c r="B236" s="4"/>
    </row>
    <row r="237" spans="1:2" ht="15">
      <c r="A237" s="1"/>
      <c r="B237" s="4"/>
    </row>
    <row r="238" spans="1:2" ht="15">
      <c r="A238" s="1"/>
      <c r="B238" s="4"/>
    </row>
    <row r="239" spans="1:2" ht="15">
      <c r="A239" s="1"/>
      <c r="B239" s="4"/>
    </row>
    <row r="240" spans="1:2" ht="15">
      <c r="A240" s="1"/>
      <c r="B240" s="4"/>
    </row>
    <row r="241" spans="1:2" ht="15">
      <c r="A241" s="1"/>
      <c r="B241" s="4"/>
    </row>
    <row r="242" spans="1:2" ht="15">
      <c r="A242" s="1"/>
      <c r="B242" s="4"/>
    </row>
    <row r="243" spans="1:2" ht="15">
      <c r="A243" s="1"/>
      <c r="B243" s="4"/>
    </row>
    <row r="244" spans="1:2" ht="15">
      <c r="A244" s="1"/>
      <c r="B244" s="4"/>
    </row>
    <row r="245" spans="1:2" ht="15">
      <c r="A245" s="1"/>
      <c r="B245" s="4"/>
    </row>
    <row r="246" spans="1:2" ht="15">
      <c r="A246" s="1"/>
      <c r="B246" s="4"/>
    </row>
  </sheetData>
  <sheetProtection/>
  <printOptions/>
  <pageMargins left="0.75" right="0.25" top="1" bottom="1" header="0.5" footer="0.5"/>
  <pageSetup horizontalDpi="120" verticalDpi="120" orientation="portrait" scale="89" r:id="rId1"/>
  <headerFooter alignWithMargins="0">
    <oddHeader>&amp;L&amp;12WINTON WATER AND SANITARY DISTRICT
&amp;14WATER BUDGET&amp;CEXHIBIT "B"&amp;R&amp;12FISCAL 2005/2006</oddHeader>
    <oddFooter>&amp;L&amp;D&amp;C&amp;P</oddFooter>
  </headerFooter>
  <rowBreaks count="5" manualBreakCount="5">
    <brk id="35" max="255" man="1"/>
    <brk id="78" max="1" man="1"/>
    <brk id="102" max="1" man="1"/>
    <brk id="139" max="255" man="1"/>
    <brk id="188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46"/>
  <sheetViews>
    <sheetView zoomScalePageLayoutView="0" workbookViewId="0" topLeftCell="A226">
      <selection activeCell="B199" sqref="B199"/>
    </sheetView>
  </sheetViews>
  <sheetFormatPr defaultColWidth="9.140625" defaultRowHeight="12.75"/>
  <cols>
    <col min="1" max="1" width="63.140625" style="0" customWidth="1"/>
    <col min="2" max="2" width="18.140625" style="0" customWidth="1"/>
    <col min="3" max="3" width="18.00390625" style="0" customWidth="1"/>
  </cols>
  <sheetData>
    <row r="1" ht="15.75">
      <c r="A1" s="7" t="s">
        <v>49</v>
      </c>
    </row>
    <row r="3" spans="1:4" ht="15">
      <c r="A3" s="6" t="s">
        <v>0</v>
      </c>
      <c r="B3" s="1"/>
      <c r="C3" s="1"/>
      <c r="D3" s="1"/>
    </row>
    <row r="4" spans="1:4" ht="15">
      <c r="A4" s="3" t="s">
        <v>160</v>
      </c>
      <c r="B4" s="4">
        <v>-45000</v>
      </c>
      <c r="C4" s="1"/>
      <c r="D4" s="1"/>
    </row>
    <row r="5" spans="1:4" ht="15">
      <c r="A5" s="3" t="s">
        <v>1</v>
      </c>
      <c r="B5" s="4">
        <v>450000</v>
      </c>
      <c r="C5" s="1"/>
      <c r="D5" s="1"/>
    </row>
    <row r="6" spans="1:4" ht="15">
      <c r="A6" s="3" t="s">
        <v>2</v>
      </c>
      <c r="B6" s="4">
        <v>90000</v>
      </c>
      <c r="C6" s="1"/>
      <c r="D6" s="1"/>
    </row>
    <row r="7" spans="1:4" ht="15">
      <c r="A7" s="3" t="s">
        <v>147</v>
      </c>
      <c r="B7" s="4">
        <v>2178</v>
      </c>
      <c r="C7" s="1"/>
      <c r="D7" s="1"/>
    </row>
    <row r="8" spans="1:4" ht="15">
      <c r="A8" s="3" t="s">
        <v>3</v>
      </c>
      <c r="B8" s="4">
        <v>3500</v>
      </c>
      <c r="C8" s="1"/>
      <c r="D8" s="1"/>
    </row>
    <row r="9" spans="1:4" ht="15">
      <c r="A9" s="3" t="s">
        <v>4</v>
      </c>
      <c r="B9" s="4">
        <v>0</v>
      </c>
      <c r="C9" s="1"/>
      <c r="D9" s="1"/>
    </row>
    <row r="10" spans="1:4" ht="15">
      <c r="A10" s="3" t="s">
        <v>161</v>
      </c>
      <c r="B10" s="4">
        <v>0</v>
      </c>
      <c r="C10" s="1"/>
      <c r="D10" s="1"/>
    </row>
    <row r="11" spans="1:4" ht="15">
      <c r="A11" s="3" t="s">
        <v>5</v>
      </c>
      <c r="B11" s="5">
        <v>8000</v>
      </c>
      <c r="C11" s="1"/>
      <c r="D11" s="1"/>
    </row>
    <row r="12" spans="1:4" ht="15">
      <c r="A12" s="2" t="s">
        <v>14</v>
      </c>
      <c r="B12" s="4">
        <f>SUM(B4:B11)</f>
        <v>508678</v>
      </c>
      <c r="C12" s="1"/>
      <c r="D12" s="1"/>
    </row>
    <row r="13" spans="1:4" ht="15">
      <c r="A13" s="1"/>
      <c r="B13" s="4"/>
      <c r="C13" s="1"/>
      <c r="D13" s="1"/>
    </row>
    <row r="14" spans="1:4" ht="15">
      <c r="A14" s="6" t="s">
        <v>6</v>
      </c>
      <c r="B14" s="4"/>
      <c r="C14" s="1"/>
      <c r="D14" s="1"/>
    </row>
    <row r="15" spans="1:4" ht="15">
      <c r="A15" s="1" t="s">
        <v>148</v>
      </c>
      <c r="B15" s="4">
        <v>1750</v>
      </c>
      <c r="C15" s="1"/>
      <c r="D15" s="1"/>
    </row>
    <row r="16" spans="1:4" ht="15">
      <c r="A16" s="1" t="s">
        <v>162</v>
      </c>
      <c r="B16" s="4">
        <v>200</v>
      </c>
      <c r="C16" s="1"/>
      <c r="D16" s="1"/>
    </row>
    <row r="17" spans="1:4" ht="15">
      <c r="A17" s="1" t="s">
        <v>7</v>
      </c>
      <c r="B17" s="4">
        <v>150</v>
      </c>
      <c r="C17" s="1"/>
      <c r="D17" s="1"/>
    </row>
    <row r="18" spans="1:4" ht="15">
      <c r="A18" s="1" t="s">
        <v>8</v>
      </c>
      <c r="B18" s="4">
        <v>2600</v>
      </c>
      <c r="C18" s="1"/>
      <c r="D18" s="1"/>
    </row>
    <row r="19" spans="1:4" ht="15">
      <c r="A19" s="1" t="s">
        <v>9</v>
      </c>
      <c r="B19" s="4">
        <v>1700</v>
      </c>
      <c r="C19" s="1"/>
      <c r="D19" s="1"/>
    </row>
    <row r="20" spans="1:4" ht="15">
      <c r="A20" s="1" t="s">
        <v>10</v>
      </c>
      <c r="B20" s="4">
        <v>1600</v>
      </c>
      <c r="C20" s="1"/>
      <c r="D20" s="1"/>
    </row>
    <row r="21" spans="1:4" ht="15">
      <c r="A21" s="1" t="s">
        <v>153</v>
      </c>
      <c r="B21" s="4">
        <v>0</v>
      </c>
      <c r="C21" s="1"/>
      <c r="D21" s="1"/>
    </row>
    <row r="22" spans="1:4" ht="15">
      <c r="A22" s="1" t="s">
        <v>11</v>
      </c>
      <c r="B22" s="4">
        <v>2700</v>
      </c>
      <c r="C22" s="1"/>
      <c r="D22" s="1"/>
    </row>
    <row r="23" spans="1:4" ht="15">
      <c r="A23" s="1" t="s">
        <v>12</v>
      </c>
      <c r="B23" s="4">
        <v>450</v>
      </c>
      <c r="C23" s="1"/>
      <c r="D23" s="1"/>
    </row>
    <row r="24" spans="1:4" ht="15">
      <c r="A24" s="1" t="s">
        <v>13</v>
      </c>
      <c r="B24" s="4">
        <v>0</v>
      </c>
      <c r="C24" s="1"/>
      <c r="D24" s="1"/>
    </row>
    <row r="25" spans="1:4" ht="15">
      <c r="A25" s="1" t="s">
        <v>173</v>
      </c>
      <c r="B25" s="5">
        <v>750</v>
      </c>
      <c r="C25" s="1"/>
      <c r="D25" s="1"/>
    </row>
    <row r="26" spans="1:4" ht="15">
      <c r="A26" s="2" t="s">
        <v>15</v>
      </c>
      <c r="B26" s="4">
        <f>SUM(B15:B25)</f>
        <v>11900</v>
      </c>
      <c r="C26" s="1"/>
      <c r="D26" s="1"/>
    </row>
    <row r="27" spans="1:4" ht="15">
      <c r="A27" s="1"/>
      <c r="B27" s="4"/>
      <c r="C27" s="1"/>
      <c r="D27" s="1"/>
    </row>
    <row r="28" spans="1:4" ht="15">
      <c r="A28" s="6" t="s">
        <v>16</v>
      </c>
      <c r="B28" s="4"/>
      <c r="C28" s="1"/>
      <c r="D28" s="1"/>
    </row>
    <row r="29" spans="1:4" ht="15">
      <c r="A29" s="1" t="s">
        <v>17</v>
      </c>
      <c r="B29" s="4">
        <v>170</v>
      </c>
      <c r="C29" s="1"/>
      <c r="D29" s="1"/>
    </row>
    <row r="30" spans="1:4" ht="15">
      <c r="A30" s="1" t="s">
        <v>18</v>
      </c>
      <c r="B30" s="4">
        <v>2000</v>
      </c>
      <c r="C30" s="1"/>
      <c r="D30" s="1"/>
    </row>
    <row r="31" spans="1:4" ht="15">
      <c r="A31" s="1" t="s">
        <v>19</v>
      </c>
      <c r="B31" s="5">
        <v>650</v>
      </c>
      <c r="C31" s="1"/>
      <c r="D31" s="1"/>
    </row>
    <row r="32" spans="1:4" ht="15">
      <c r="A32" s="2" t="s">
        <v>20</v>
      </c>
      <c r="B32" s="4">
        <f>SUM(B29:B31)</f>
        <v>2820</v>
      </c>
      <c r="C32" s="1"/>
      <c r="D32" s="1"/>
    </row>
    <row r="33" spans="1:4" ht="15">
      <c r="A33" s="1"/>
      <c r="B33" s="4"/>
      <c r="C33" s="1"/>
      <c r="D33" s="1"/>
    </row>
    <row r="34" spans="1:4" ht="15">
      <c r="A34" s="1"/>
      <c r="B34" s="4"/>
      <c r="C34" s="1"/>
      <c r="D34" s="1"/>
    </row>
    <row r="35" spans="1:4" ht="15.75" thickBot="1">
      <c r="A35" s="2" t="s">
        <v>21</v>
      </c>
      <c r="B35" s="9">
        <f>B32+B26+B12</f>
        <v>523398</v>
      </c>
      <c r="C35" s="1"/>
      <c r="D35" s="1"/>
    </row>
    <row r="36" spans="1:4" ht="16.5" thickTop="1">
      <c r="A36" s="7" t="s">
        <v>50</v>
      </c>
      <c r="B36" s="4"/>
      <c r="C36" s="1"/>
      <c r="D36" s="1"/>
    </row>
    <row r="37" spans="1:4" ht="15">
      <c r="A37" s="1"/>
      <c r="B37" s="4"/>
      <c r="C37" s="1"/>
      <c r="D37" s="1"/>
    </row>
    <row r="38" spans="1:4" ht="15">
      <c r="A38" s="6" t="s">
        <v>22</v>
      </c>
      <c r="B38" s="4"/>
      <c r="C38" s="1"/>
      <c r="D38" s="1"/>
    </row>
    <row r="39" spans="1:4" ht="15">
      <c r="A39" s="1" t="s">
        <v>23</v>
      </c>
      <c r="B39" s="5">
        <v>6000</v>
      </c>
      <c r="C39" s="1"/>
      <c r="D39" s="1"/>
    </row>
    <row r="40" spans="1:4" ht="15">
      <c r="A40" s="2" t="s">
        <v>24</v>
      </c>
      <c r="B40" s="4">
        <f>B39</f>
        <v>6000</v>
      </c>
      <c r="C40" s="1"/>
      <c r="D40" s="1"/>
    </row>
    <row r="41" spans="1:4" ht="15">
      <c r="A41" s="1"/>
      <c r="B41" s="4"/>
      <c r="C41" s="1"/>
      <c r="D41" s="1"/>
    </row>
    <row r="42" spans="1:4" ht="15">
      <c r="A42" s="6" t="s">
        <v>26</v>
      </c>
      <c r="B42" s="4"/>
      <c r="C42" s="1"/>
      <c r="D42" s="1"/>
    </row>
    <row r="43" spans="1:4" ht="15">
      <c r="A43" s="1" t="s">
        <v>25</v>
      </c>
      <c r="B43" s="5">
        <v>22000</v>
      </c>
      <c r="C43" s="1"/>
      <c r="D43" s="1"/>
    </row>
    <row r="44" spans="1:4" ht="15">
      <c r="A44" s="2" t="s">
        <v>27</v>
      </c>
      <c r="B44" s="4">
        <f>B43</f>
        <v>22000</v>
      </c>
      <c r="C44" s="1"/>
      <c r="D44" s="1"/>
    </row>
    <row r="45" spans="1:4" ht="15">
      <c r="A45" s="1"/>
      <c r="B45" s="4"/>
      <c r="C45" s="1"/>
      <c r="D45" s="1"/>
    </row>
    <row r="46" spans="1:4" ht="15">
      <c r="A46" s="6" t="s">
        <v>28</v>
      </c>
      <c r="B46" s="4"/>
      <c r="C46" s="1"/>
      <c r="D46" s="1"/>
    </row>
    <row r="47" spans="1:4" ht="15">
      <c r="A47" s="1" t="s">
        <v>29</v>
      </c>
      <c r="B47" s="4">
        <v>450</v>
      </c>
      <c r="C47" s="1"/>
      <c r="D47" s="1"/>
    </row>
    <row r="48" spans="1:4" ht="15">
      <c r="A48" s="1" t="s">
        <v>154</v>
      </c>
      <c r="B48" s="4">
        <v>410</v>
      </c>
      <c r="C48" s="1"/>
      <c r="D48" s="1"/>
    </row>
    <row r="49" spans="1:4" ht="15">
      <c r="A49" s="1" t="s">
        <v>163</v>
      </c>
      <c r="B49" s="4">
        <v>90</v>
      </c>
      <c r="C49" s="1"/>
      <c r="D49" s="1"/>
    </row>
    <row r="50" spans="1:4" ht="15">
      <c r="A50" s="1" t="s">
        <v>30</v>
      </c>
      <c r="B50" s="4">
        <v>600</v>
      </c>
      <c r="C50" s="1"/>
      <c r="D50" s="1"/>
    </row>
    <row r="51" spans="1:4" ht="15">
      <c r="A51" s="1" t="s">
        <v>32</v>
      </c>
      <c r="B51" s="4">
        <v>400</v>
      </c>
      <c r="C51" s="1"/>
      <c r="D51" s="1"/>
    </row>
    <row r="52" spans="1:4" ht="15">
      <c r="A52" s="1" t="s">
        <v>33</v>
      </c>
      <c r="B52" s="5">
        <v>150</v>
      </c>
      <c r="C52" s="1"/>
      <c r="D52" s="1"/>
    </row>
    <row r="53" spans="1:4" ht="15">
      <c r="A53" s="2" t="s">
        <v>34</v>
      </c>
      <c r="B53" s="4">
        <f>SUM(B47:B52)</f>
        <v>2100</v>
      </c>
      <c r="C53" s="1"/>
      <c r="D53" s="1"/>
    </row>
    <row r="54" spans="1:4" ht="15">
      <c r="A54" s="1"/>
      <c r="B54" s="4"/>
      <c r="C54" s="1"/>
      <c r="D54" s="1"/>
    </row>
    <row r="55" spans="1:4" ht="15">
      <c r="A55" s="6" t="s">
        <v>35</v>
      </c>
      <c r="B55" s="4"/>
      <c r="C55" s="1"/>
      <c r="D55" s="1"/>
    </row>
    <row r="56" spans="1:4" ht="15">
      <c r="A56" s="1" t="s">
        <v>36</v>
      </c>
      <c r="B56" s="4">
        <v>15000</v>
      </c>
      <c r="C56" s="1"/>
      <c r="D56" s="1"/>
    </row>
    <row r="57" spans="1:4" ht="15">
      <c r="A57" s="1" t="s">
        <v>37</v>
      </c>
      <c r="B57" s="4">
        <v>1000</v>
      </c>
      <c r="C57" s="1"/>
      <c r="D57" s="1"/>
    </row>
    <row r="58" spans="1:4" ht="15">
      <c r="A58" s="1" t="s">
        <v>31</v>
      </c>
      <c r="B58" s="4">
        <v>7500</v>
      </c>
      <c r="C58" s="1"/>
      <c r="D58" s="1"/>
    </row>
    <row r="59" spans="1:4" ht="15">
      <c r="A59" s="1" t="s">
        <v>155</v>
      </c>
      <c r="B59" s="4">
        <v>3500</v>
      </c>
      <c r="C59" s="1"/>
      <c r="D59" s="1"/>
    </row>
    <row r="60" spans="1:4" ht="15">
      <c r="A60" s="1" t="s">
        <v>38</v>
      </c>
      <c r="B60" s="5">
        <v>2700</v>
      </c>
      <c r="C60" s="1"/>
      <c r="D60" s="1"/>
    </row>
    <row r="61" spans="1:4" ht="15">
      <c r="A61" s="2" t="s">
        <v>39</v>
      </c>
      <c r="B61" s="4">
        <f>SUM(B56:B60)</f>
        <v>29700</v>
      </c>
      <c r="C61" s="1"/>
      <c r="D61" s="1"/>
    </row>
    <row r="62" spans="1:4" ht="15">
      <c r="A62" s="1"/>
      <c r="B62" s="4"/>
      <c r="C62" s="1"/>
      <c r="D62" s="1"/>
    </row>
    <row r="63" spans="1:4" ht="15">
      <c r="A63" s="6" t="s">
        <v>41</v>
      </c>
      <c r="B63" s="4"/>
      <c r="C63" s="1"/>
      <c r="D63" s="1"/>
    </row>
    <row r="64" spans="1:4" ht="15">
      <c r="A64" s="1" t="s">
        <v>42</v>
      </c>
      <c r="B64" s="4">
        <v>2000</v>
      </c>
      <c r="C64" s="1"/>
      <c r="D64" s="1"/>
    </row>
    <row r="65" spans="1:4" ht="15">
      <c r="A65" s="1" t="s">
        <v>43</v>
      </c>
      <c r="B65" s="4">
        <v>75000</v>
      </c>
      <c r="C65" s="1"/>
      <c r="D65" s="1"/>
    </row>
    <row r="66" spans="1:4" ht="15">
      <c r="A66" s="1" t="s">
        <v>44</v>
      </c>
      <c r="B66" s="4">
        <v>500</v>
      </c>
      <c r="C66" s="1"/>
      <c r="D66" s="1"/>
    </row>
    <row r="67" spans="1:4" ht="15">
      <c r="A67" s="1" t="s">
        <v>45</v>
      </c>
      <c r="B67" s="4">
        <v>500</v>
      </c>
      <c r="C67" s="1"/>
      <c r="D67" s="1"/>
    </row>
    <row r="68" spans="1:4" ht="15">
      <c r="A68" s="1" t="s">
        <v>46</v>
      </c>
      <c r="B68" s="5">
        <v>1200</v>
      </c>
      <c r="C68" s="1"/>
      <c r="D68" s="1"/>
    </row>
    <row r="69" spans="1:4" ht="15">
      <c r="A69" s="2" t="s">
        <v>47</v>
      </c>
      <c r="B69" s="4">
        <f>SUM(B64:B68)</f>
        <v>79200</v>
      </c>
      <c r="C69" s="1"/>
      <c r="D69" s="1"/>
    </row>
    <row r="70" spans="1:4" ht="15">
      <c r="A70" s="1"/>
      <c r="B70" s="4"/>
      <c r="C70" s="1"/>
      <c r="D70" s="1"/>
    </row>
    <row r="71" spans="1:4" ht="15">
      <c r="A71" s="6" t="s">
        <v>48</v>
      </c>
      <c r="B71" s="4"/>
      <c r="C71" s="1"/>
      <c r="D71" s="1"/>
    </row>
    <row r="72" spans="1:4" ht="15">
      <c r="A72" s="1" t="s">
        <v>164</v>
      </c>
      <c r="B72" s="4">
        <v>1170</v>
      </c>
      <c r="C72" s="1"/>
      <c r="D72" s="1"/>
    </row>
    <row r="73" spans="1:4" ht="15">
      <c r="A73" s="1" t="s">
        <v>51</v>
      </c>
      <c r="B73" s="4">
        <v>3420</v>
      </c>
      <c r="C73" s="1"/>
      <c r="D73" s="1"/>
    </row>
    <row r="74" spans="1:4" ht="15">
      <c r="A74" s="1" t="s">
        <v>52</v>
      </c>
      <c r="B74" s="4">
        <v>3510</v>
      </c>
      <c r="C74" s="1"/>
      <c r="D74" s="1"/>
    </row>
    <row r="75" spans="1:4" ht="15">
      <c r="A75" s="1" t="s">
        <v>149</v>
      </c>
      <c r="B75" s="4">
        <v>1125</v>
      </c>
      <c r="C75" s="1"/>
      <c r="D75" s="1"/>
    </row>
    <row r="76" spans="1:4" ht="15">
      <c r="A76" s="1" t="s">
        <v>53</v>
      </c>
      <c r="B76" s="8">
        <v>337.5</v>
      </c>
      <c r="C76" s="1"/>
      <c r="D76" s="1"/>
    </row>
    <row r="77" spans="1:4" ht="15">
      <c r="A77" s="1" t="s">
        <v>150</v>
      </c>
      <c r="B77" s="5">
        <v>1395</v>
      </c>
      <c r="C77" s="1"/>
      <c r="D77" s="1"/>
    </row>
    <row r="78" spans="1:4" ht="15">
      <c r="A78" s="2" t="s">
        <v>54</v>
      </c>
      <c r="B78" s="4">
        <f>SUM(B72:B77)</f>
        <v>10957.5</v>
      </c>
      <c r="C78" s="1"/>
      <c r="D78" s="1"/>
    </row>
    <row r="79" spans="1:4" ht="15">
      <c r="A79" s="1"/>
      <c r="B79" s="4"/>
      <c r="C79" s="1"/>
      <c r="D79" s="1"/>
    </row>
    <row r="80" spans="1:4" ht="15">
      <c r="A80" s="6" t="s">
        <v>55</v>
      </c>
      <c r="B80" s="4"/>
      <c r="C80" s="1"/>
      <c r="D80" s="1"/>
    </row>
    <row r="81" spans="1:4" ht="15">
      <c r="A81" s="1" t="s">
        <v>56</v>
      </c>
      <c r="B81" s="4">
        <v>96499.2</v>
      </c>
      <c r="C81" s="1"/>
      <c r="D81" s="1"/>
    </row>
    <row r="82" spans="1:4" ht="15">
      <c r="A82" s="1" t="s">
        <v>57</v>
      </c>
      <c r="B82" s="4">
        <v>2352.6</v>
      </c>
      <c r="C82" s="1"/>
      <c r="D82" s="1"/>
    </row>
    <row r="83" spans="1:4" ht="15">
      <c r="A83" s="1" t="s">
        <v>58</v>
      </c>
      <c r="B83" s="5">
        <v>12912.58</v>
      </c>
      <c r="C83" s="1"/>
      <c r="D83" s="1"/>
    </row>
    <row r="84" spans="1:4" ht="15">
      <c r="A84" s="2" t="s">
        <v>59</v>
      </c>
      <c r="B84" s="4">
        <f>SUM(B81:B83)</f>
        <v>111764.38</v>
      </c>
      <c r="C84" s="1"/>
      <c r="D84" s="1"/>
    </row>
    <row r="85" spans="1:4" ht="15">
      <c r="A85" s="1"/>
      <c r="B85" s="4"/>
      <c r="C85" s="1"/>
      <c r="D85" s="1"/>
    </row>
    <row r="86" spans="1:4" ht="15">
      <c r="A86" s="6" t="s">
        <v>177</v>
      </c>
      <c r="B86" s="4"/>
      <c r="C86" s="1"/>
      <c r="D86" s="1"/>
    </row>
    <row r="87" spans="1:4" ht="15">
      <c r="A87" s="1" t="s">
        <v>60</v>
      </c>
      <c r="B87" s="4">
        <v>1096.2</v>
      </c>
      <c r="C87" s="1"/>
      <c r="D87" s="1"/>
    </row>
    <row r="88" spans="1:4" ht="15">
      <c r="A88" s="1" t="s">
        <v>61</v>
      </c>
      <c r="B88" s="4">
        <v>18586.26</v>
      </c>
      <c r="C88" s="1"/>
      <c r="D88" s="1"/>
    </row>
    <row r="89" spans="1:4" ht="15">
      <c r="A89" s="1" t="s">
        <v>175</v>
      </c>
      <c r="B89" s="4">
        <v>4770</v>
      </c>
      <c r="C89" s="12" t="s">
        <v>176</v>
      </c>
      <c r="D89" s="1"/>
    </row>
    <row r="90" spans="1:4" ht="15">
      <c r="A90" s="1" t="s">
        <v>62</v>
      </c>
      <c r="B90" s="4">
        <v>9055.36</v>
      </c>
      <c r="C90" s="1"/>
      <c r="D90" s="1"/>
    </row>
    <row r="91" spans="1:4" ht="15">
      <c r="A91" s="1" t="s">
        <v>63</v>
      </c>
      <c r="B91" s="4">
        <v>1035.9</v>
      </c>
      <c r="C91" s="1"/>
      <c r="D91" s="1"/>
    </row>
    <row r="92" spans="1:4" ht="15">
      <c r="A92" s="1" t="s">
        <v>64</v>
      </c>
      <c r="B92" s="4">
        <v>0</v>
      </c>
      <c r="C92" s="1"/>
      <c r="D92" s="1"/>
    </row>
    <row r="93" spans="1:4" ht="15">
      <c r="A93" s="1" t="s">
        <v>65</v>
      </c>
      <c r="B93" s="4">
        <v>3276.07</v>
      </c>
      <c r="C93" s="1"/>
      <c r="D93" s="1"/>
    </row>
    <row r="94" spans="1:4" ht="15">
      <c r="A94" s="1" t="s">
        <v>66</v>
      </c>
      <c r="B94" s="4">
        <v>3092.25</v>
      </c>
      <c r="C94" s="1"/>
      <c r="D94" s="1"/>
    </row>
    <row r="95" spans="1:4" ht="15">
      <c r="A95" s="1" t="s">
        <v>67</v>
      </c>
      <c r="B95" s="4">
        <v>3618.75</v>
      </c>
      <c r="C95" s="1"/>
      <c r="D95" s="1"/>
    </row>
    <row r="96" spans="1:4" ht="15">
      <c r="A96" s="1" t="s">
        <v>68</v>
      </c>
      <c r="B96" s="8">
        <v>250</v>
      </c>
      <c r="C96" s="1"/>
      <c r="D96" s="1"/>
    </row>
    <row r="97" spans="1:4" ht="15">
      <c r="A97" s="1" t="s">
        <v>70</v>
      </c>
      <c r="B97" s="8">
        <v>2387.66</v>
      </c>
      <c r="C97" s="1"/>
      <c r="D97" s="1"/>
    </row>
    <row r="98" spans="1:4" ht="15">
      <c r="A98" s="1" t="s">
        <v>151</v>
      </c>
      <c r="B98" s="5">
        <v>900</v>
      </c>
      <c r="C98" s="1"/>
      <c r="D98" s="1"/>
    </row>
    <row r="99" spans="1:4" ht="15">
      <c r="A99" s="2" t="s">
        <v>69</v>
      </c>
      <c r="B99" s="4">
        <f>SUM(B87:B98)</f>
        <v>48068.45</v>
      </c>
      <c r="C99" s="1"/>
      <c r="D99" s="1"/>
    </row>
    <row r="100" spans="1:4" ht="15">
      <c r="A100" s="1"/>
      <c r="B100" s="4"/>
      <c r="C100" s="1"/>
      <c r="D100" s="1"/>
    </row>
    <row r="101" spans="1:4" ht="15.75" thickBot="1">
      <c r="A101" s="1" t="s">
        <v>71</v>
      </c>
      <c r="B101" s="9">
        <f>B40+B44+B53+B61+B69+B78+B84+B99</f>
        <v>309790.33</v>
      </c>
      <c r="C101" s="1"/>
      <c r="D101" s="1"/>
    </row>
    <row r="102" spans="1:4" ht="15.75" thickTop="1">
      <c r="A102" s="1"/>
      <c r="B102" s="4"/>
      <c r="C102" s="1"/>
      <c r="D102" s="1"/>
    </row>
    <row r="103" spans="1:4" ht="15.75">
      <c r="A103" s="7" t="s">
        <v>72</v>
      </c>
      <c r="B103" s="4"/>
      <c r="C103" s="1"/>
      <c r="D103" s="1"/>
    </row>
    <row r="104" spans="2:4" ht="15">
      <c r="B104" s="4"/>
      <c r="C104" s="1"/>
      <c r="D104" s="1"/>
    </row>
    <row r="105" spans="1:4" ht="15">
      <c r="A105" s="6" t="s">
        <v>73</v>
      </c>
      <c r="B105" s="4"/>
      <c r="C105" s="1"/>
      <c r="D105" s="1"/>
    </row>
    <row r="106" spans="1:4" ht="15">
      <c r="A106" s="1" t="s">
        <v>74</v>
      </c>
      <c r="B106" s="4">
        <v>12000</v>
      </c>
      <c r="C106" s="1"/>
      <c r="D106" s="1"/>
    </row>
    <row r="107" spans="1:4" ht="15">
      <c r="A107" s="1" t="s">
        <v>75</v>
      </c>
      <c r="B107" s="4">
        <v>0</v>
      </c>
      <c r="C107" s="1"/>
      <c r="D107" s="1"/>
    </row>
    <row r="108" spans="1:4" ht="15">
      <c r="A108" s="1" t="s">
        <v>61</v>
      </c>
      <c r="B108" s="4">
        <v>250</v>
      </c>
      <c r="C108" s="1"/>
      <c r="D108" s="1"/>
    </row>
    <row r="109" spans="1:4" ht="15">
      <c r="A109" s="1" t="s">
        <v>60</v>
      </c>
      <c r="B109" s="4">
        <v>400</v>
      </c>
      <c r="C109" s="1"/>
      <c r="D109" s="1"/>
    </row>
    <row r="110" spans="1:4" ht="15">
      <c r="A110" s="1" t="s">
        <v>64</v>
      </c>
      <c r="B110" s="4">
        <v>750</v>
      </c>
      <c r="C110" s="1"/>
      <c r="D110" s="1"/>
    </row>
    <row r="111" spans="1:4" ht="15">
      <c r="A111" s="1" t="s">
        <v>76</v>
      </c>
      <c r="B111" s="4">
        <v>2100</v>
      </c>
      <c r="C111" s="1"/>
      <c r="D111" s="1"/>
    </row>
    <row r="112" spans="1:4" ht="15">
      <c r="A112" s="1" t="s">
        <v>77</v>
      </c>
      <c r="B112" s="5">
        <v>650</v>
      </c>
      <c r="C112" s="1"/>
      <c r="D112" s="1"/>
    </row>
    <row r="113" spans="1:4" ht="15">
      <c r="A113" s="2" t="s">
        <v>78</v>
      </c>
      <c r="B113" s="4">
        <f>SUM(B106:B112)</f>
        <v>16150</v>
      </c>
      <c r="C113" s="1"/>
      <c r="D113" s="1"/>
    </row>
    <row r="114" spans="1:4" ht="15">
      <c r="A114" s="1"/>
      <c r="B114" s="4"/>
      <c r="C114" s="1"/>
      <c r="D114" s="1"/>
    </row>
    <row r="115" spans="1:4" ht="15">
      <c r="A115" s="6" t="s">
        <v>79</v>
      </c>
      <c r="B115" s="5">
        <v>134179.67</v>
      </c>
      <c r="C115" s="1"/>
      <c r="D115" s="1"/>
    </row>
    <row r="116" spans="1:4" ht="15">
      <c r="A116" s="2" t="s">
        <v>80</v>
      </c>
      <c r="B116" s="4">
        <f>B115</f>
        <v>134179.67</v>
      </c>
      <c r="C116" s="1"/>
      <c r="D116" s="1"/>
    </row>
    <row r="117" spans="1:4" ht="15">
      <c r="A117" s="1"/>
      <c r="B117" s="4"/>
      <c r="C117" s="1"/>
      <c r="D117" s="1"/>
    </row>
    <row r="118" spans="1:4" ht="15">
      <c r="A118" s="6" t="s">
        <v>81</v>
      </c>
      <c r="B118" s="4"/>
      <c r="C118" s="1"/>
      <c r="D118" s="1"/>
    </row>
    <row r="119" spans="1:4" ht="15">
      <c r="A119" s="1" t="s">
        <v>82</v>
      </c>
      <c r="B119" s="5">
        <v>200</v>
      </c>
      <c r="C119" s="1"/>
      <c r="D119" s="1"/>
    </row>
    <row r="120" spans="1:4" ht="15">
      <c r="A120" s="2" t="s">
        <v>83</v>
      </c>
      <c r="B120" s="4">
        <f>B119</f>
        <v>200</v>
      </c>
      <c r="C120" s="1"/>
      <c r="D120" s="1"/>
    </row>
    <row r="121" spans="1:4" ht="15">
      <c r="A121" s="1"/>
      <c r="B121" s="4"/>
      <c r="C121" s="1"/>
      <c r="D121" s="1"/>
    </row>
    <row r="122" spans="1:4" ht="15">
      <c r="A122" s="6" t="s">
        <v>84</v>
      </c>
      <c r="B122" s="4"/>
      <c r="C122" s="1"/>
      <c r="D122" s="1"/>
    </row>
    <row r="123" spans="1:4" ht="15">
      <c r="A123" s="1" t="s">
        <v>85</v>
      </c>
      <c r="B123" s="4">
        <v>250</v>
      </c>
      <c r="C123" s="1"/>
      <c r="D123" s="1"/>
    </row>
    <row r="124" spans="1:4" ht="15">
      <c r="A124" s="1" t="s">
        <v>86</v>
      </c>
      <c r="B124" s="4">
        <v>450</v>
      </c>
      <c r="C124" s="1"/>
      <c r="D124" s="1"/>
    </row>
    <row r="125" spans="1:4" ht="15">
      <c r="A125" s="1" t="s">
        <v>87</v>
      </c>
      <c r="B125" s="5">
        <v>0</v>
      </c>
      <c r="C125" s="1"/>
      <c r="D125" s="1"/>
    </row>
    <row r="126" spans="1:4" ht="15">
      <c r="A126" s="2" t="s">
        <v>88</v>
      </c>
      <c r="B126" s="4">
        <f>SUM(B123:B125)</f>
        <v>700</v>
      </c>
      <c r="C126" s="1"/>
      <c r="D126" s="1"/>
    </row>
    <row r="127" spans="1:4" ht="15">
      <c r="A127" s="1"/>
      <c r="B127" s="4"/>
      <c r="C127" s="1"/>
      <c r="D127" s="1"/>
    </row>
    <row r="128" spans="1:4" ht="15">
      <c r="A128" s="6" t="s">
        <v>89</v>
      </c>
      <c r="B128" s="4"/>
      <c r="C128" s="1"/>
      <c r="D128" s="1"/>
    </row>
    <row r="129" spans="1:4" ht="15">
      <c r="A129" s="1" t="s">
        <v>90</v>
      </c>
      <c r="B129" s="4">
        <v>3500</v>
      </c>
      <c r="C129" s="1"/>
      <c r="D129" s="1"/>
    </row>
    <row r="130" spans="1:4" ht="15">
      <c r="A130" s="1" t="s">
        <v>165</v>
      </c>
      <c r="B130" s="4">
        <v>102</v>
      </c>
      <c r="C130" s="1"/>
      <c r="D130" s="1"/>
    </row>
    <row r="131" spans="1:4" ht="15">
      <c r="A131" s="1" t="s">
        <v>91</v>
      </c>
      <c r="B131" s="4">
        <v>4000</v>
      </c>
      <c r="C131" s="1"/>
      <c r="D131" s="1"/>
    </row>
    <row r="132" spans="1:4" ht="15">
      <c r="A132" s="1" t="s">
        <v>92</v>
      </c>
      <c r="B132" s="4">
        <v>1000</v>
      </c>
      <c r="C132" s="1"/>
      <c r="D132" s="1"/>
    </row>
    <row r="133" spans="1:4" ht="15">
      <c r="A133" s="1" t="s">
        <v>93</v>
      </c>
      <c r="B133" s="5">
        <v>1500</v>
      </c>
      <c r="C133" s="1"/>
      <c r="D133" s="1"/>
    </row>
    <row r="134" spans="1:4" ht="15">
      <c r="A134" s="2" t="s">
        <v>94</v>
      </c>
      <c r="B134" s="4">
        <f>SUM(B129:B133)</f>
        <v>10102</v>
      </c>
      <c r="C134" s="1"/>
      <c r="D134" s="1"/>
    </row>
    <row r="135" spans="1:4" ht="15">
      <c r="A135" s="1"/>
      <c r="B135" s="4"/>
      <c r="C135" s="1"/>
      <c r="D135" s="1"/>
    </row>
    <row r="136" spans="1:4" ht="15">
      <c r="A136" s="6" t="s">
        <v>95</v>
      </c>
      <c r="B136" s="4"/>
      <c r="C136" s="1"/>
      <c r="D136" s="1"/>
    </row>
    <row r="137" spans="1:4" ht="15">
      <c r="A137" s="1" t="s">
        <v>99</v>
      </c>
      <c r="B137" s="4">
        <v>100</v>
      </c>
      <c r="C137" s="1"/>
      <c r="D137" s="1"/>
    </row>
    <row r="138" spans="1:2" ht="15">
      <c r="A138" s="1" t="s">
        <v>96</v>
      </c>
      <c r="B138" s="5">
        <v>900</v>
      </c>
    </row>
    <row r="139" spans="1:2" ht="15">
      <c r="A139" s="2" t="s">
        <v>97</v>
      </c>
      <c r="B139" s="4">
        <f>B138+B137</f>
        <v>1000</v>
      </c>
    </row>
    <row r="140" spans="1:2" ht="15">
      <c r="A140" s="1"/>
      <c r="B140" s="4"/>
    </row>
    <row r="141" spans="1:2" ht="15">
      <c r="A141" s="6" t="s">
        <v>98</v>
      </c>
      <c r="B141" s="4"/>
    </row>
    <row r="142" spans="1:2" ht="15">
      <c r="A142" s="1" t="s">
        <v>99</v>
      </c>
      <c r="B142" s="4">
        <v>450</v>
      </c>
    </row>
    <row r="143" spans="1:2" ht="15">
      <c r="A143" s="1" t="s">
        <v>100</v>
      </c>
      <c r="B143" s="5">
        <v>2700</v>
      </c>
    </row>
    <row r="144" spans="1:2" ht="15">
      <c r="A144" s="2" t="s">
        <v>101</v>
      </c>
      <c r="B144" s="4">
        <f>SUM(B142:B143)</f>
        <v>3150</v>
      </c>
    </row>
    <row r="145" spans="1:2" ht="15">
      <c r="A145" s="1"/>
      <c r="B145" s="4"/>
    </row>
    <row r="146" spans="1:2" ht="15">
      <c r="A146" s="6" t="s">
        <v>102</v>
      </c>
      <c r="B146" s="4"/>
    </row>
    <row r="147" spans="1:2" ht="15">
      <c r="A147" s="1" t="s">
        <v>103</v>
      </c>
      <c r="B147" s="8">
        <v>7599.4</v>
      </c>
    </row>
    <row r="148" spans="1:2" ht="15">
      <c r="A148" s="1" t="s">
        <v>152</v>
      </c>
      <c r="B148" s="5">
        <v>837.97</v>
      </c>
    </row>
    <row r="149" spans="1:2" ht="15">
      <c r="A149" s="2" t="s">
        <v>104</v>
      </c>
      <c r="B149" s="4">
        <f>B148+B147</f>
        <v>8437.369999999999</v>
      </c>
    </row>
    <row r="150" spans="1:2" ht="15">
      <c r="A150" s="1"/>
      <c r="B150" s="4"/>
    </row>
    <row r="151" spans="1:2" ht="15">
      <c r="A151" s="6" t="s">
        <v>105</v>
      </c>
      <c r="B151" s="4"/>
    </row>
    <row r="152" spans="1:2" ht="15">
      <c r="A152" s="1" t="s">
        <v>106</v>
      </c>
      <c r="B152" s="4">
        <v>0</v>
      </c>
    </row>
    <row r="153" spans="1:2" ht="15">
      <c r="A153" s="1" t="s">
        <v>107</v>
      </c>
      <c r="B153" s="5">
        <v>450</v>
      </c>
    </row>
    <row r="154" spans="1:2" ht="15">
      <c r="A154" s="2" t="s">
        <v>108</v>
      </c>
      <c r="B154" s="4">
        <f>B153+B152</f>
        <v>450</v>
      </c>
    </row>
    <row r="155" spans="1:2" ht="15">
      <c r="A155" s="1"/>
      <c r="B155" s="4"/>
    </row>
    <row r="156" spans="1:2" ht="15">
      <c r="A156" s="6" t="s">
        <v>156</v>
      </c>
      <c r="B156" s="4"/>
    </row>
    <row r="157" spans="1:2" ht="15">
      <c r="A157" s="1" t="s">
        <v>174</v>
      </c>
      <c r="B157" s="5">
        <v>3000</v>
      </c>
    </row>
    <row r="158" spans="1:2" ht="15">
      <c r="A158" s="2" t="s">
        <v>157</v>
      </c>
      <c r="B158" s="4">
        <f>B157</f>
        <v>3000</v>
      </c>
    </row>
    <row r="159" spans="1:2" ht="15">
      <c r="A159" s="1"/>
      <c r="B159" s="4"/>
    </row>
    <row r="160" spans="1:2" ht="15">
      <c r="A160" s="6" t="s">
        <v>109</v>
      </c>
      <c r="B160" s="4"/>
    </row>
    <row r="161" spans="1:2" ht="15">
      <c r="A161" s="1" t="s">
        <v>166</v>
      </c>
      <c r="B161" s="4">
        <v>450</v>
      </c>
    </row>
    <row r="162" spans="1:2" ht="15">
      <c r="A162" s="1" t="s">
        <v>167</v>
      </c>
      <c r="B162" s="5">
        <v>135</v>
      </c>
    </row>
    <row r="163" spans="1:2" ht="15">
      <c r="A163" s="2" t="s">
        <v>110</v>
      </c>
      <c r="B163" s="4">
        <f>B162+B161</f>
        <v>585</v>
      </c>
    </row>
    <row r="164" spans="1:2" ht="15">
      <c r="A164" s="1"/>
      <c r="B164" s="4"/>
    </row>
    <row r="165" spans="1:2" ht="15">
      <c r="A165" s="6" t="s">
        <v>111</v>
      </c>
      <c r="B165" s="4"/>
    </row>
    <row r="166" spans="1:2" ht="15">
      <c r="A166" s="1" t="s">
        <v>112</v>
      </c>
      <c r="B166" s="5">
        <v>585</v>
      </c>
    </row>
    <row r="167" spans="1:2" ht="15">
      <c r="A167" s="2" t="s">
        <v>113</v>
      </c>
      <c r="B167" s="4">
        <f>B166</f>
        <v>585</v>
      </c>
    </row>
    <row r="168" spans="1:2" ht="15">
      <c r="A168" s="1"/>
      <c r="B168" s="4"/>
    </row>
    <row r="169" spans="1:2" ht="15">
      <c r="A169" s="6" t="s">
        <v>114</v>
      </c>
      <c r="B169" s="4"/>
    </row>
    <row r="170" spans="1:2" ht="15">
      <c r="A170" s="1" t="s">
        <v>168</v>
      </c>
      <c r="B170" s="4">
        <v>180</v>
      </c>
    </row>
    <row r="171" spans="1:2" ht="15">
      <c r="A171" s="1" t="s">
        <v>115</v>
      </c>
      <c r="B171" s="4">
        <v>4050</v>
      </c>
    </row>
    <row r="172" spans="1:2" ht="15">
      <c r="A172" s="1" t="s">
        <v>116</v>
      </c>
      <c r="B172" s="5">
        <v>270</v>
      </c>
    </row>
    <row r="173" spans="1:2" ht="15">
      <c r="A173" s="2" t="s">
        <v>117</v>
      </c>
      <c r="B173" s="4">
        <f>SUM(B170:B172)</f>
        <v>4500</v>
      </c>
    </row>
    <row r="174" spans="1:2" ht="15">
      <c r="A174" s="1"/>
      <c r="B174" s="4"/>
    </row>
    <row r="175" spans="1:2" ht="15">
      <c r="A175" s="6" t="s">
        <v>118</v>
      </c>
      <c r="B175" s="4"/>
    </row>
    <row r="176" spans="1:2" ht="15">
      <c r="A176" s="1" t="s">
        <v>158</v>
      </c>
      <c r="B176" s="4">
        <v>90</v>
      </c>
    </row>
    <row r="177" spans="1:2" ht="15">
      <c r="A177" s="1" t="s">
        <v>40</v>
      </c>
      <c r="B177" s="4">
        <v>270</v>
      </c>
    </row>
    <row r="178" spans="1:2" ht="15">
      <c r="A178" s="1" t="s">
        <v>169</v>
      </c>
      <c r="B178" s="5">
        <v>9135</v>
      </c>
    </row>
    <row r="179" spans="1:2" ht="15">
      <c r="A179" s="2" t="s">
        <v>119</v>
      </c>
      <c r="B179" s="4">
        <f>SUM(B176:B178)</f>
        <v>9495</v>
      </c>
    </row>
    <row r="180" spans="1:2" ht="15">
      <c r="A180" s="1"/>
      <c r="B180" s="4"/>
    </row>
    <row r="181" spans="1:2" ht="15">
      <c r="A181" s="1" t="s">
        <v>172</v>
      </c>
      <c r="B181" s="5">
        <v>100</v>
      </c>
    </row>
    <row r="182" spans="1:2" ht="15">
      <c r="A182" s="1"/>
      <c r="B182" s="4">
        <f>B181</f>
        <v>100</v>
      </c>
    </row>
    <row r="183" spans="1:2" ht="15">
      <c r="A183" s="1"/>
      <c r="B183" s="4"/>
    </row>
    <row r="184" spans="1:2" ht="15">
      <c r="A184" s="6" t="s">
        <v>41</v>
      </c>
      <c r="B184" s="4"/>
    </row>
    <row r="185" spans="1:2" ht="15">
      <c r="A185" s="1" t="s">
        <v>120</v>
      </c>
      <c r="B185" s="4">
        <v>1350</v>
      </c>
    </row>
    <row r="186" spans="1:2" ht="15">
      <c r="A186" s="1" t="s">
        <v>121</v>
      </c>
      <c r="B186" s="4">
        <v>900</v>
      </c>
    </row>
    <row r="187" spans="1:2" ht="15">
      <c r="A187" s="1" t="s">
        <v>45</v>
      </c>
      <c r="B187" s="5">
        <v>225</v>
      </c>
    </row>
    <row r="188" spans="1:2" ht="15">
      <c r="A188" s="2" t="s">
        <v>47</v>
      </c>
      <c r="B188" s="4">
        <f>SUM(B185:B187)</f>
        <v>2475</v>
      </c>
    </row>
    <row r="189" spans="1:2" ht="15">
      <c r="A189" s="1"/>
      <c r="B189" s="4"/>
    </row>
    <row r="190" spans="1:2" ht="15">
      <c r="A190" s="6" t="s">
        <v>122</v>
      </c>
      <c r="B190" s="4"/>
    </row>
    <row r="191" spans="1:2" ht="15">
      <c r="A191" s="1" t="s">
        <v>123</v>
      </c>
      <c r="B191" s="4">
        <v>900</v>
      </c>
    </row>
    <row r="192" spans="1:2" ht="15">
      <c r="A192" s="1" t="s">
        <v>124</v>
      </c>
      <c r="B192" s="8">
        <v>0</v>
      </c>
    </row>
    <row r="193" spans="1:2" ht="15">
      <c r="A193" s="1" t="s">
        <v>150</v>
      </c>
      <c r="B193" s="5">
        <v>945</v>
      </c>
    </row>
    <row r="194" spans="1:2" ht="15">
      <c r="A194" s="2" t="s">
        <v>125</v>
      </c>
      <c r="B194" s="4">
        <f>SUM(B191:B193)</f>
        <v>1845</v>
      </c>
    </row>
    <row r="195" spans="1:2" ht="15">
      <c r="A195" s="1"/>
      <c r="B195" s="4"/>
    </row>
    <row r="196" spans="1:2" ht="15">
      <c r="A196" s="6" t="s">
        <v>126</v>
      </c>
      <c r="B196" s="4"/>
    </row>
    <row r="197" spans="1:2" ht="15">
      <c r="A197" s="1" t="s">
        <v>56</v>
      </c>
      <c r="B197" s="4">
        <v>42288</v>
      </c>
    </row>
    <row r="198" spans="1:2" ht="15">
      <c r="A198" s="1" t="s">
        <v>58</v>
      </c>
      <c r="B198" s="5">
        <v>0</v>
      </c>
    </row>
    <row r="199" spans="1:2" ht="15">
      <c r="A199" s="2" t="s">
        <v>127</v>
      </c>
      <c r="B199" s="4">
        <f>B198+B197</f>
        <v>42288</v>
      </c>
    </row>
    <row r="200" spans="1:2" ht="15">
      <c r="A200" s="1"/>
      <c r="B200" s="4"/>
    </row>
    <row r="201" spans="1:2" ht="15">
      <c r="A201" s="6" t="s">
        <v>128</v>
      </c>
      <c r="B201" s="4"/>
    </row>
    <row r="202" spans="1:2" ht="15">
      <c r="A202" s="1" t="s">
        <v>60</v>
      </c>
      <c r="B202" s="4">
        <v>1200</v>
      </c>
    </row>
    <row r="203" spans="1:2" ht="15">
      <c r="A203" s="1" t="s">
        <v>61</v>
      </c>
      <c r="B203" s="4">
        <v>900</v>
      </c>
    </row>
    <row r="204" spans="1:3" ht="15">
      <c r="A204" s="1" t="s">
        <v>175</v>
      </c>
      <c r="B204" s="4">
        <v>5402.72</v>
      </c>
      <c r="C204" s="12" t="s">
        <v>176</v>
      </c>
    </row>
    <row r="205" spans="1:2" ht="15">
      <c r="A205" s="1" t="s">
        <v>129</v>
      </c>
      <c r="B205" s="4">
        <v>8700</v>
      </c>
    </row>
    <row r="206" spans="1:2" ht="15">
      <c r="A206" s="1" t="s">
        <v>130</v>
      </c>
      <c r="B206" s="4">
        <v>2500</v>
      </c>
    </row>
    <row r="207" spans="1:2" ht="15">
      <c r="A207" s="1" t="s">
        <v>64</v>
      </c>
      <c r="B207" s="4">
        <v>0</v>
      </c>
    </row>
    <row r="208" spans="1:2" ht="15">
      <c r="A208" s="1" t="s">
        <v>65</v>
      </c>
      <c r="B208" s="4">
        <v>1200</v>
      </c>
    </row>
    <row r="209" spans="1:2" ht="15">
      <c r="A209" s="1" t="s">
        <v>131</v>
      </c>
      <c r="B209" s="4">
        <v>1200</v>
      </c>
    </row>
    <row r="210" spans="1:2" ht="15">
      <c r="A210" s="1" t="s">
        <v>67</v>
      </c>
      <c r="B210" s="8">
        <v>1200</v>
      </c>
    </row>
    <row r="211" spans="1:2" ht="15">
      <c r="A211" s="1" t="s">
        <v>170</v>
      </c>
      <c r="B211" s="5">
        <v>0</v>
      </c>
    </row>
    <row r="212" spans="1:2" ht="15">
      <c r="A212" s="2" t="s">
        <v>132</v>
      </c>
      <c r="B212" s="4">
        <f>SUM(B202:B211)</f>
        <v>22302.72</v>
      </c>
    </row>
    <row r="213" spans="1:2" ht="15">
      <c r="A213" s="1"/>
      <c r="B213" s="4"/>
    </row>
    <row r="214" spans="1:2" ht="15">
      <c r="A214" s="2" t="s">
        <v>133</v>
      </c>
      <c r="B214" s="4">
        <f>B113+B116+B120+B126+B134+B139+B144+B149+B154+B158+B163+B167+B173+B179+B188+B194+B199+B212+B182</f>
        <v>261544.76</v>
      </c>
    </row>
    <row r="215" spans="1:2" ht="15">
      <c r="A215" s="1"/>
      <c r="B215" s="4"/>
    </row>
    <row r="216" spans="1:2" ht="15.75" thickBot="1">
      <c r="A216" s="2" t="s">
        <v>134</v>
      </c>
      <c r="B216" s="9">
        <f>B214+B101</f>
        <v>571335.0900000001</v>
      </c>
    </row>
    <row r="217" spans="1:2" ht="15.75" thickTop="1">
      <c r="A217" s="2"/>
      <c r="B217" s="8"/>
    </row>
    <row r="218" spans="1:2" ht="15.75">
      <c r="A218" s="7" t="s">
        <v>143</v>
      </c>
      <c r="B218" s="4"/>
    </row>
    <row r="219" spans="1:2" ht="15">
      <c r="A219" s="2" t="s">
        <v>146</v>
      </c>
      <c r="B219" s="4">
        <v>-30000</v>
      </c>
    </row>
    <row r="220" spans="1:2" ht="15">
      <c r="A220" s="6" t="s">
        <v>135</v>
      </c>
      <c r="B220" s="4"/>
    </row>
    <row r="221" spans="1:2" ht="15">
      <c r="A221" s="1" t="s">
        <v>159</v>
      </c>
      <c r="B221" s="4">
        <v>3000</v>
      </c>
    </row>
    <row r="222" spans="1:2" ht="15">
      <c r="A222" s="1" t="s">
        <v>136</v>
      </c>
      <c r="B222" s="5">
        <v>1200</v>
      </c>
    </row>
    <row r="223" spans="1:2" ht="15">
      <c r="A223" s="2" t="s">
        <v>137</v>
      </c>
      <c r="B223" s="4">
        <f>B222+B221</f>
        <v>4200</v>
      </c>
    </row>
    <row r="224" spans="1:2" ht="15">
      <c r="A224" s="6" t="s">
        <v>138</v>
      </c>
      <c r="B224" s="4"/>
    </row>
    <row r="225" spans="1:2" ht="15">
      <c r="A225" s="1" t="s">
        <v>139</v>
      </c>
      <c r="B225" s="4">
        <v>6500</v>
      </c>
    </row>
    <row r="226" spans="1:2" ht="15">
      <c r="A226" s="1" t="s">
        <v>140</v>
      </c>
      <c r="B226" s="5">
        <v>20500</v>
      </c>
    </row>
    <row r="227" spans="1:2" ht="15">
      <c r="A227" s="2" t="s">
        <v>141</v>
      </c>
      <c r="B227" s="4">
        <f>B226+B225</f>
        <v>27000</v>
      </c>
    </row>
    <row r="228" spans="1:2" ht="15">
      <c r="A228" s="1"/>
      <c r="B228" s="4"/>
    </row>
    <row r="229" spans="1:2" ht="15">
      <c r="A229" s="2" t="s">
        <v>142</v>
      </c>
      <c r="B229" s="4">
        <f>B227+B223+B219</f>
        <v>1200</v>
      </c>
    </row>
    <row r="230" spans="1:2" ht="15">
      <c r="A230" s="1"/>
      <c r="B230" s="4"/>
    </row>
    <row r="231" spans="1:2" ht="15.75">
      <c r="A231" s="10" t="s">
        <v>144</v>
      </c>
      <c r="B231" s="4">
        <f>B229+B216</f>
        <v>572535.0900000001</v>
      </c>
    </row>
    <row r="232" spans="1:2" ht="15.75">
      <c r="A232" s="10" t="s">
        <v>145</v>
      </c>
      <c r="B232" s="5">
        <f>B35</f>
        <v>523398</v>
      </c>
    </row>
    <row r="233" spans="1:2" ht="16.5" thickBot="1">
      <c r="A233" s="10" t="s">
        <v>171</v>
      </c>
      <c r="B233" s="11">
        <f>B232-B231</f>
        <v>-49137.090000000084</v>
      </c>
    </row>
    <row r="234" spans="1:2" ht="15.75" thickTop="1">
      <c r="A234" s="1"/>
      <c r="B234" s="4"/>
    </row>
    <row r="235" spans="1:2" ht="15">
      <c r="A235" s="1"/>
      <c r="B235" s="4"/>
    </row>
    <row r="236" spans="1:2" ht="15">
      <c r="A236" s="1"/>
      <c r="B236" s="4"/>
    </row>
    <row r="237" spans="1:2" ht="15">
      <c r="A237" s="1"/>
      <c r="B237" s="4"/>
    </row>
    <row r="238" spans="1:2" ht="15">
      <c r="A238" s="1"/>
      <c r="B238" s="4"/>
    </row>
    <row r="239" spans="1:2" ht="15">
      <c r="A239" s="1"/>
      <c r="B239" s="4"/>
    </row>
    <row r="240" spans="1:2" ht="15">
      <c r="A240" s="1"/>
      <c r="B240" s="4"/>
    </row>
    <row r="241" spans="1:2" ht="15">
      <c r="A241" s="1"/>
      <c r="B241" s="4"/>
    </row>
    <row r="242" spans="1:2" ht="15">
      <c r="A242" s="1"/>
      <c r="B242" s="4"/>
    </row>
    <row r="243" spans="1:2" ht="15">
      <c r="A243" s="1"/>
      <c r="B243" s="4"/>
    </row>
    <row r="244" spans="1:2" ht="15">
      <c r="A244" s="1"/>
      <c r="B244" s="4"/>
    </row>
    <row r="245" spans="1:2" ht="15">
      <c r="A245" s="1"/>
      <c r="B245" s="4"/>
    </row>
    <row r="246" spans="1:2" ht="15">
      <c r="A246" s="1"/>
      <c r="B246" s="4"/>
    </row>
  </sheetData>
  <sheetProtection/>
  <printOptions/>
  <pageMargins left="0.75" right="0.25" top="1" bottom="1" header="0.5" footer="0.5"/>
  <pageSetup horizontalDpi="120" verticalDpi="120" orientation="portrait" scale="89" r:id="rId1"/>
  <headerFooter alignWithMargins="0">
    <oddHeader>&amp;L&amp;12WINTON WATER AND SANITARY DISTRICT
&amp;14WATER BUDGET&amp;CEXHIBIT "B"&amp;R&amp;12FISCAL 2005/2006</oddHeader>
    <oddFooter>&amp;L&amp;D&amp;C&amp;P</oddFooter>
  </headerFooter>
  <rowBreaks count="5" manualBreakCount="5">
    <brk id="35" max="255" man="1"/>
    <brk id="78" max="1" man="1"/>
    <brk id="102" max="1" man="1"/>
    <brk id="139" max="255" man="1"/>
    <brk id="188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246"/>
  <sheetViews>
    <sheetView zoomScalePageLayoutView="0" workbookViewId="0" topLeftCell="A223">
      <selection activeCell="B199" sqref="B199"/>
    </sheetView>
  </sheetViews>
  <sheetFormatPr defaultColWidth="9.140625" defaultRowHeight="12.75"/>
  <cols>
    <col min="1" max="1" width="63.140625" style="0" customWidth="1"/>
    <col min="2" max="2" width="18.140625" style="0" customWidth="1"/>
    <col min="3" max="3" width="18.00390625" style="0" customWidth="1"/>
  </cols>
  <sheetData>
    <row r="1" ht="15.75">
      <c r="A1" s="7" t="s">
        <v>49</v>
      </c>
    </row>
    <row r="3" spans="1:4" ht="15">
      <c r="A3" s="6" t="s">
        <v>0</v>
      </c>
      <c r="B3" s="1"/>
      <c r="C3" s="1"/>
      <c r="D3" s="1"/>
    </row>
    <row r="4" spans="1:4" ht="15">
      <c r="A4" s="3" t="s">
        <v>179</v>
      </c>
      <c r="B4" s="4">
        <v>-31500</v>
      </c>
      <c r="C4" s="1"/>
      <c r="D4" s="1"/>
    </row>
    <row r="5" spans="1:4" ht="15">
      <c r="A5" s="3" t="s">
        <v>1</v>
      </c>
      <c r="B5" s="4">
        <v>450000</v>
      </c>
      <c r="C5" s="1"/>
      <c r="D5" s="1"/>
    </row>
    <row r="6" spans="1:4" ht="15">
      <c r="A6" s="3" t="s">
        <v>2</v>
      </c>
      <c r="B6" s="4">
        <v>90000</v>
      </c>
      <c r="C6" s="1"/>
      <c r="D6" s="1"/>
    </row>
    <row r="7" spans="1:4" ht="15">
      <c r="A7" s="3" t="s">
        <v>147</v>
      </c>
      <c r="B7" s="4">
        <v>2178</v>
      </c>
      <c r="C7" s="1"/>
      <c r="D7" s="1"/>
    </row>
    <row r="8" spans="1:4" ht="15">
      <c r="A8" s="3" t="s">
        <v>3</v>
      </c>
      <c r="B8" s="4">
        <v>3500</v>
      </c>
      <c r="C8" s="1"/>
      <c r="D8" s="1"/>
    </row>
    <row r="9" spans="1:4" ht="15">
      <c r="A9" s="3" t="s">
        <v>4</v>
      </c>
      <c r="B9" s="4">
        <v>0</v>
      </c>
      <c r="C9" s="1"/>
      <c r="D9" s="1"/>
    </row>
    <row r="10" spans="1:4" ht="15">
      <c r="A10" s="3" t="s">
        <v>161</v>
      </c>
      <c r="B10" s="4">
        <v>0</v>
      </c>
      <c r="C10" s="1"/>
      <c r="D10" s="1"/>
    </row>
    <row r="11" spans="1:4" ht="15">
      <c r="A11" s="3" t="s">
        <v>5</v>
      </c>
      <c r="B11" s="5">
        <v>8000</v>
      </c>
      <c r="C11" s="1"/>
      <c r="D11" s="1"/>
    </row>
    <row r="12" spans="1:4" ht="15">
      <c r="A12" s="2" t="s">
        <v>14</v>
      </c>
      <c r="B12" s="4">
        <f>SUM(B4:B11)</f>
        <v>522178</v>
      </c>
      <c r="C12" s="1"/>
      <c r="D12" s="1"/>
    </row>
    <row r="13" spans="1:4" ht="15">
      <c r="A13" s="1"/>
      <c r="B13" s="4"/>
      <c r="C13" s="1"/>
      <c r="D13" s="1"/>
    </row>
    <row r="14" spans="1:4" ht="15">
      <c r="A14" s="6" t="s">
        <v>6</v>
      </c>
      <c r="B14" s="4"/>
      <c r="C14" s="1"/>
      <c r="D14" s="1"/>
    </row>
    <row r="15" spans="1:4" ht="15">
      <c r="A15" s="1" t="s">
        <v>148</v>
      </c>
      <c r="B15" s="4">
        <v>1750</v>
      </c>
      <c r="C15" s="1"/>
      <c r="D15" s="1"/>
    </row>
    <row r="16" spans="1:4" ht="15">
      <c r="A16" s="1" t="s">
        <v>162</v>
      </c>
      <c r="B16" s="4">
        <v>200</v>
      </c>
      <c r="C16" s="1"/>
      <c r="D16" s="1"/>
    </row>
    <row r="17" spans="1:4" ht="15">
      <c r="A17" s="1" t="s">
        <v>7</v>
      </c>
      <c r="B17" s="4">
        <v>150</v>
      </c>
      <c r="C17" s="1"/>
      <c r="D17" s="1"/>
    </row>
    <row r="18" spans="1:4" ht="15">
      <c r="A18" s="1" t="s">
        <v>8</v>
      </c>
      <c r="B18" s="4">
        <v>2600</v>
      </c>
      <c r="C18" s="1"/>
      <c r="D18" s="1"/>
    </row>
    <row r="19" spans="1:4" ht="15">
      <c r="A19" s="1" t="s">
        <v>9</v>
      </c>
      <c r="B19" s="4">
        <v>1700</v>
      </c>
      <c r="C19" s="1"/>
      <c r="D19" s="1"/>
    </row>
    <row r="20" spans="1:4" ht="15">
      <c r="A20" s="1" t="s">
        <v>10</v>
      </c>
      <c r="B20" s="4">
        <v>1600</v>
      </c>
      <c r="C20" s="1"/>
      <c r="D20" s="1"/>
    </row>
    <row r="21" spans="1:4" ht="15">
      <c r="A21" s="1" t="s">
        <v>153</v>
      </c>
      <c r="B21" s="4">
        <v>0</v>
      </c>
      <c r="C21" s="1"/>
      <c r="D21" s="1"/>
    </row>
    <row r="22" spans="1:4" ht="15">
      <c r="A22" s="1" t="s">
        <v>11</v>
      </c>
      <c r="B22" s="4">
        <v>2700</v>
      </c>
      <c r="C22" s="1"/>
      <c r="D22" s="1"/>
    </row>
    <row r="23" spans="1:4" ht="15">
      <c r="A23" s="1" t="s">
        <v>12</v>
      </c>
      <c r="B23" s="4">
        <v>450</v>
      </c>
      <c r="C23" s="1"/>
      <c r="D23" s="1"/>
    </row>
    <row r="24" spans="1:4" ht="15">
      <c r="A24" s="1" t="s">
        <v>13</v>
      </c>
      <c r="B24" s="4">
        <v>0</v>
      </c>
      <c r="C24" s="1"/>
      <c r="D24" s="1"/>
    </row>
    <row r="25" spans="1:4" ht="15">
      <c r="A25" s="1" t="s">
        <v>173</v>
      </c>
      <c r="B25" s="5">
        <v>750</v>
      </c>
      <c r="C25" s="1"/>
      <c r="D25" s="1"/>
    </row>
    <row r="26" spans="1:4" ht="15">
      <c r="A26" s="2" t="s">
        <v>15</v>
      </c>
      <c r="B26" s="4">
        <f>SUM(B15:B25)</f>
        <v>11900</v>
      </c>
      <c r="C26" s="1"/>
      <c r="D26" s="1"/>
    </row>
    <row r="27" spans="1:4" ht="15">
      <c r="A27" s="1"/>
      <c r="B27" s="4"/>
      <c r="C27" s="1"/>
      <c r="D27" s="1"/>
    </row>
    <row r="28" spans="1:4" ht="15">
      <c r="A28" s="6" t="s">
        <v>16</v>
      </c>
      <c r="B28" s="4"/>
      <c r="C28" s="1"/>
      <c r="D28" s="1"/>
    </row>
    <row r="29" spans="1:4" ht="15">
      <c r="A29" s="1" t="s">
        <v>17</v>
      </c>
      <c r="B29" s="4">
        <v>170</v>
      </c>
      <c r="C29" s="1"/>
      <c r="D29" s="1"/>
    </row>
    <row r="30" spans="1:4" ht="15">
      <c r="A30" s="1" t="s">
        <v>18</v>
      </c>
      <c r="B30" s="4">
        <v>2000</v>
      </c>
      <c r="C30" s="1"/>
      <c r="D30" s="1"/>
    </row>
    <row r="31" spans="1:4" ht="15">
      <c r="A31" s="1" t="s">
        <v>19</v>
      </c>
      <c r="B31" s="5">
        <v>650</v>
      </c>
      <c r="C31" s="1"/>
      <c r="D31" s="1"/>
    </row>
    <row r="32" spans="1:4" ht="15">
      <c r="A32" s="2" t="s">
        <v>20</v>
      </c>
      <c r="B32" s="4">
        <f>SUM(B29:B31)</f>
        <v>2820</v>
      </c>
      <c r="C32" s="1"/>
      <c r="D32" s="1"/>
    </row>
    <row r="33" spans="1:4" ht="15">
      <c r="A33" s="1"/>
      <c r="B33" s="4"/>
      <c r="C33" s="1"/>
      <c r="D33" s="1"/>
    </row>
    <row r="34" spans="1:4" ht="15">
      <c r="A34" s="1"/>
      <c r="B34" s="4"/>
      <c r="C34" s="1"/>
      <c r="D34" s="1"/>
    </row>
    <row r="35" spans="1:4" ht="15.75" thickBot="1">
      <c r="A35" s="2" t="s">
        <v>21</v>
      </c>
      <c r="B35" s="9">
        <f>B32+B26+B12</f>
        <v>536898</v>
      </c>
      <c r="C35" s="1"/>
      <c r="D35" s="1"/>
    </row>
    <row r="36" spans="1:4" ht="16.5" thickTop="1">
      <c r="A36" s="7" t="s">
        <v>180</v>
      </c>
      <c r="B36" s="4"/>
      <c r="C36" s="1"/>
      <c r="D36" s="1"/>
    </row>
    <row r="37" spans="1:4" ht="15">
      <c r="A37" s="1"/>
      <c r="B37" s="4"/>
      <c r="C37" s="1"/>
      <c r="D37" s="1"/>
    </row>
    <row r="38" spans="1:4" ht="15">
      <c r="A38" s="6" t="s">
        <v>22</v>
      </c>
      <c r="B38" s="4"/>
      <c r="C38" s="1"/>
      <c r="D38" s="1"/>
    </row>
    <row r="39" spans="1:4" ht="15">
      <c r="A39" s="1" t="s">
        <v>23</v>
      </c>
      <c r="B39" s="5">
        <v>6000</v>
      </c>
      <c r="C39" s="1"/>
      <c r="D39" s="1"/>
    </row>
    <row r="40" spans="1:4" ht="15">
      <c r="A40" s="2" t="s">
        <v>24</v>
      </c>
      <c r="B40" s="4">
        <f>B39</f>
        <v>6000</v>
      </c>
      <c r="C40" s="1"/>
      <c r="D40" s="1"/>
    </row>
    <row r="41" spans="1:4" ht="15">
      <c r="A41" s="1"/>
      <c r="B41" s="4"/>
      <c r="C41" s="1"/>
      <c r="D41" s="1"/>
    </row>
    <row r="42" spans="1:4" ht="15">
      <c r="A42" s="6" t="s">
        <v>26</v>
      </c>
      <c r="B42" s="4"/>
      <c r="C42" s="1"/>
      <c r="D42" s="1"/>
    </row>
    <row r="43" spans="1:4" ht="15">
      <c r="A43" s="1" t="s">
        <v>25</v>
      </c>
      <c r="B43" s="5">
        <v>22000</v>
      </c>
      <c r="C43" s="1"/>
      <c r="D43" s="1"/>
    </row>
    <row r="44" spans="1:4" ht="15">
      <c r="A44" s="2" t="s">
        <v>27</v>
      </c>
      <c r="B44" s="4">
        <f>B43</f>
        <v>22000</v>
      </c>
      <c r="C44" s="1"/>
      <c r="D44" s="1"/>
    </row>
    <row r="45" spans="1:4" ht="15">
      <c r="A45" s="1"/>
      <c r="B45" s="4"/>
      <c r="C45" s="1"/>
      <c r="D45" s="1"/>
    </row>
    <row r="46" spans="1:4" ht="15">
      <c r="A46" s="6" t="s">
        <v>28</v>
      </c>
      <c r="B46" s="4"/>
      <c r="C46" s="1"/>
      <c r="D46" s="1"/>
    </row>
    <row r="47" spans="1:4" ht="15">
      <c r="A47" s="1" t="s">
        <v>29</v>
      </c>
      <c r="B47" s="4">
        <v>450</v>
      </c>
      <c r="C47" s="1"/>
      <c r="D47" s="1"/>
    </row>
    <row r="48" spans="1:4" ht="15">
      <c r="A48" s="1" t="s">
        <v>154</v>
      </c>
      <c r="B48" s="4">
        <v>410</v>
      </c>
      <c r="C48" s="1"/>
      <c r="D48" s="1"/>
    </row>
    <row r="49" spans="1:4" ht="15">
      <c r="A49" s="1" t="s">
        <v>163</v>
      </c>
      <c r="B49" s="4">
        <v>90</v>
      </c>
      <c r="C49" s="1"/>
      <c r="D49" s="1"/>
    </row>
    <row r="50" spans="1:4" ht="15">
      <c r="A50" s="1" t="s">
        <v>30</v>
      </c>
      <c r="B50" s="4">
        <v>600</v>
      </c>
      <c r="C50" s="1"/>
      <c r="D50" s="1"/>
    </row>
    <row r="51" spans="1:4" ht="15">
      <c r="A51" s="1" t="s">
        <v>32</v>
      </c>
      <c r="B51" s="4">
        <v>400</v>
      </c>
      <c r="C51" s="1"/>
      <c r="D51" s="1"/>
    </row>
    <row r="52" spans="1:4" ht="15">
      <c r="A52" s="1" t="s">
        <v>33</v>
      </c>
      <c r="B52" s="5">
        <v>150</v>
      </c>
      <c r="C52" s="1"/>
      <c r="D52" s="1"/>
    </row>
    <row r="53" spans="1:4" ht="15">
      <c r="A53" s="2" t="s">
        <v>34</v>
      </c>
      <c r="B53" s="4">
        <f>SUM(B47:B52)</f>
        <v>2100</v>
      </c>
      <c r="C53" s="1"/>
      <c r="D53" s="1"/>
    </row>
    <row r="54" spans="1:4" ht="15">
      <c r="A54" s="1"/>
      <c r="B54" s="4"/>
      <c r="C54" s="1"/>
      <c r="D54" s="1"/>
    </row>
    <row r="55" spans="1:4" ht="15">
      <c r="A55" s="6" t="s">
        <v>35</v>
      </c>
      <c r="B55" s="4"/>
      <c r="C55" s="1"/>
      <c r="D55" s="1"/>
    </row>
    <row r="56" spans="1:4" ht="15">
      <c r="A56" s="1" t="s">
        <v>36</v>
      </c>
      <c r="B56" s="4">
        <v>15000</v>
      </c>
      <c r="C56" s="1"/>
      <c r="D56" s="1"/>
    </row>
    <row r="57" spans="1:4" ht="15">
      <c r="A57" s="1" t="s">
        <v>37</v>
      </c>
      <c r="B57" s="4">
        <v>1000</v>
      </c>
      <c r="C57" s="1"/>
      <c r="D57" s="1"/>
    </row>
    <row r="58" spans="1:4" ht="15">
      <c r="A58" s="1" t="s">
        <v>31</v>
      </c>
      <c r="B58" s="4">
        <v>7500</v>
      </c>
      <c r="C58" s="1"/>
      <c r="D58" s="1"/>
    </row>
    <row r="59" spans="1:4" ht="15">
      <c r="A59" s="1" t="s">
        <v>155</v>
      </c>
      <c r="B59" s="4">
        <v>3500</v>
      </c>
      <c r="C59" s="1"/>
      <c r="D59" s="1"/>
    </row>
    <row r="60" spans="1:4" ht="15">
      <c r="A60" s="1" t="s">
        <v>38</v>
      </c>
      <c r="B60" s="5">
        <v>2700</v>
      </c>
      <c r="C60" s="1"/>
      <c r="D60" s="1"/>
    </row>
    <row r="61" spans="1:4" ht="15">
      <c r="A61" s="2" t="s">
        <v>39</v>
      </c>
      <c r="B61" s="4">
        <f>SUM(B56:B60)</f>
        <v>29700</v>
      </c>
      <c r="C61" s="1"/>
      <c r="D61" s="1"/>
    </row>
    <row r="62" spans="1:4" ht="15">
      <c r="A62" s="1"/>
      <c r="B62" s="4"/>
      <c r="C62" s="1"/>
      <c r="D62" s="1"/>
    </row>
    <row r="63" spans="1:4" ht="15">
      <c r="A63" s="6" t="s">
        <v>41</v>
      </c>
      <c r="B63" s="4"/>
      <c r="C63" s="1"/>
      <c r="D63" s="1"/>
    </row>
    <row r="64" spans="1:4" ht="15">
      <c r="A64" s="1" t="s">
        <v>42</v>
      </c>
      <c r="B64" s="4">
        <v>2000</v>
      </c>
      <c r="C64" s="1"/>
      <c r="D64" s="1"/>
    </row>
    <row r="65" spans="1:4" ht="15">
      <c r="A65" s="1" t="s">
        <v>43</v>
      </c>
      <c r="B65" s="4">
        <v>75000</v>
      </c>
      <c r="C65" s="1"/>
      <c r="D65" s="1"/>
    </row>
    <row r="66" spans="1:4" ht="15">
      <c r="A66" s="1" t="s">
        <v>44</v>
      </c>
      <c r="B66" s="4">
        <v>500</v>
      </c>
      <c r="C66" s="1"/>
      <c r="D66" s="1"/>
    </row>
    <row r="67" spans="1:4" ht="15">
      <c r="A67" s="1" t="s">
        <v>45</v>
      </c>
      <c r="B67" s="4">
        <v>500</v>
      </c>
      <c r="C67" s="1"/>
      <c r="D67" s="1"/>
    </row>
    <row r="68" spans="1:4" ht="15">
      <c r="A68" s="1" t="s">
        <v>46</v>
      </c>
      <c r="B68" s="5">
        <v>1200</v>
      </c>
      <c r="C68" s="1"/>
      <c r="D68" s="1"/>
    </row>
    <row r="69" spans="1:4" ht="15">
      <c r="A69" s="2" t="s">
        <v>47</v>
      </c>
      <c r="B69" s="4">
        <f>SUM(B64:B68)</f>
        <v>79200</v>
      </c>
      <c r="C69" s="1"/>
      <c r="D69" s="1"/>
    </row>
    <row r="70" spans="1:4" ht="15">
      <c r="A70" s="1"/>
      <c r="B70" s="4"/>
      <c r="C70" s="1"/>
      <c r="D70" s="1"/>
    </row>
    <row r="71" spans="1:4" ht="15">
      <c r="A71" s="6" t="s">
        <v>48</v>
      </c>
      <c r="B71" s="4"/>
      <c r="C71" s="1"/>
      <c r="D71" s="1"/>
    </row>
    <row r="72" spans="1:4" ht="15">
      <c r="A72" s="1" t="s">
        <v>164</v>
      </c>
      <c r="B72" s="4">
        <v>1170</v>
      </c>
      <c r="C72" s="1"/>
      <c r="D72" s="1"/>
    </row>
    <row r="73" spans="1:4" ht="15">
      <c r="A73" s="1" t="s">
        <v>51</v>
      </c>
      <c r="B73" s="4">
        <v>3420</v>
      </c>
      <c r="C73" s="1"/>
      <c r="D73" s="1"/>
    </row>
    <row r="74" spans="1:4" ht="15">
      <c r="A74" s="1" t="s">
        <v>52</v>
      </c>
      <c r="B74" s="4">
        <v>3510</v>
      </c>
      <c r="C74" s="1"/>
      <c r="D74" s="1"/>
    </row>
    <row r="75" spans="1:4" ht="15">
      <c r="A75" s="1" t="s">
        <v>149</v>
      </c>
      <c r="B75" s="4">
        <v>1125</v>
      </c>
      <c r="C75" s="1"/>
      <c r="D75" s="1"/>
    </row>
    <row r="76" spans="1:4" ht="15">
      <c r="A76" s="1" t="s">
        <v>53</v>
      </c>
      <c r="B76" s="8">
        <v>337.5</v>
      </c>
      <c r="C76" s="1"/>
      <c r="D76" s="1"/>
    </row>
    <row r="77" spans="1:4" ht="15">
      <c r="A77" s="1" t="s">
        <v>150</v>
      </c>
      <c r="B77" s="5">
        <v>1395</v>
      </c>
      <c r="C77" s="1"/>
      <c r="D77" s="1"/>
    </row>
    <row r="78" spans="1:4" ht="15">
      <c r="A78" s="2" t="s">
        <v>54</v>
      </c>
      <c r="B78" s="4">
        <f>SUM(B72:B77)</f>
        <v>10957.5</v>
      </c>
      <c r="C78" s="1"/>
      <c r="D78" s="1"/>
    </row>
    <row r="79" spans="1:4" ht="15">
      <c r="A79" s="1"/>
      <c r="B79" s="4"/>
      <c r="C79" s="1"/>
      <c r="D79" s="1"/>
    </row>
    <row r="80" spans="1:4" ht="15">
      <c r="A80" s="6" t="s">
        <v>55</v>
      </c>
      <c r="B80" s="4"/>
      <c r="C80" s="1"/>
      <c r="D80" s="1"/>
    </row>
    <row r="81" spans="1:4" ht="15">
      <c r="A81" s="1" t="s">
        <v>56</v>
      </c>
      <c r="B81" s="4">
        <v>96499.2</v>
      </c>
      <c r="C81" s="1"/>
      <c r="D81" s="1"/>
    </row>
    <row r="82" spans="1:4" ht="15">
      <c r="A82" s="1" t="s">
        <v>57</v>
      </c>
      <c r="B82" s="4">
        <v>2352.6</v>
      </c>
      <c r="C82" s="1"/>
      <c r="D82" s="1"/>
    </row>
    <row r="83" spans="1:4" ht="15">
      <c r="A83" s="1" t="s">
        <v>58</v>
      </c>
      <c r="B83" s="5">
        <v>12912.58</v>
      </c>
      <c r="C83" s="1"/>
      <c r="D83" s="1"/>
    </row>
    <row r="84" spans="1:4" ht="15">
      <c r="A84" s="2" t="s">
        <v>59</v>
      </c>
      <c r="B84" s="4">
        <f>SUM(B81:B83)</f>
        <v>111764.38</v>
      </c>
      <c r="C84" s="1"/>
      <c r="D84" s="1"/>
    </row>
    <row r="85" spans="1:4" ht="15">
      <c r="A85" s="1"/>
      <c r="B85" s="4"/>
      <c r="C85" s="1"/>
      <c r="D85" s="1"/>
    </row>
    <row r="86" spans="1:4" ht="15">
      <c r="A86" s="6" t="s">
        <v>177</v>
      </c>
      <c r="B86" s="4"/>
      <c r="C86" s="1"/>
      <c r="D86" s="1"/>
    </row>
    <row r="87" spans="1:4" ht="15">
      <c r="A87" s="1" t="s">
        <v>60</v>
      </c>
      <c r="B87" s="4">
        <v>1096.2</v>
      </c>
      <c r="C87" s="1"/>
      <c r="D87" s="1"/>
    </row>
    <row r="88" spans="1:4" ht="15">
      <c r="A88" s="1" t="s">
        <v>61</v>
      </c>
      <c r="B88" s="4">
        <v>18586.26</v>
      </c>
      <c r="C88" s="1"/>
      <c r="D88" s="1"/>
    </row>
    <row r="89" spans="1:4" ht="15">
      <c r="A89" s="1" t="s">
        <v>175</v>
      </c>
      <c r="B89" s="4">
        <v>4770</v>
      </c>
      <c r="C89" s="12" t="s">
        <v>176</v>
      </c>
      <c r="D89" s="1"/>
    </row>
    <row r="90" spans="1:4" ht="15">
      <c r="A90" s="1" t="s">
        <v>62</v>
      </c>
      <c r="B90" s="4">
        <v>9055.36</v>
      </c>
      <c r="C90" s="1"/>
      <c r="D90" s="1"/>
    </row>
    <row r="91" spans="1:4" ht="15">
      <c r="A91" s="1" t="s">
        <v>63</v>
      </c>
      <c r="B91" s="4">
        <v>1035.9</v>
      </c>
      <c r="C91" s="1"/>
      <c r="D91" s="1"/>
    </row>
    <row r="92" spans="1:4" ht="15">
      <c r="A92" s="1" t="s">
        <v>64</v>
      </c>
      <c r="B92" s="4">
        <v>0</v>
      </c>
      <c r="C92" s="1"/>
      <c r="D92" s="1"/>
    </row>
    <row r="93" spans="1:4" ht="15">
      <c r="A93" s="1" t="s">
        <v>65</v>
      </c>
      <c r="B93" s="4">
        <v>3276.07</v>
      </c>
      <c r="C93" s="1"/>
      <c r="D93" s="1"/>
    </row>
    <row r="94" spans="1:4" ht="15">
      <c r="A94" s="1" t="s">
        <v>66</v>
      </c>
      <c r="B94" s="4">
        <v>3092.25</v>
      </c>
      <c r="C94" s="1"/>
      <c r="D94" s="1"/>
    </row>
    <row r="95" spans="1:4" ht="15">
      <c r="A95" s="1" t="s">
        <v>67</v>
      </c>
      <c r="B95" s="4">
        <v>3618.75</v>
      </c>
      <c r="C95" s="1"/>
      <c r="D95" s="1"/>
    </row>
    <row r="96" spans="1:4" ht="15">
      <c r="A96" s="1" t="s">
        <v>68</v>
      </c>
      <c r="B96" s="8">
        <v>250</v>
      </c>
      <c r="C96" s="1"/>
      <c r="D96" s="1"/>
    </row>
    <row r="97" spans="1:4" ht="15">
      <c r="A97" s="1" t="s">
        <v>70</v>
      </c>
      <c r="B97" s="8">
        <v>2387.66</v>
      </c>
      <c r="C97" s="1"/>
      <c r="D97" s="1"/>
    </row>
    <row r="98" spans="1:4" ht="15">
      <c r="A98" s="1" t="s">
        <v>151</v>
      </c>
      <c r="B98" s="5">
        <v>900</v>
      </c>
      <c r="C98" s="1"/>
      <c r="D98" s="1"/>
    </row>
    <row r="99" spans="1:4" ht="15">
      <c r="A99" s="2" t="s">
        <v>69</v>
      </c>
      <c r="B99" s="4">
        <f>SUM(B87:B98)</f>
        <v>48068.45</v>
      </c>
      <c r="C99" s="1"/>
      <c r="D99" s="1"/>
    </row>
    <row r="100" spans="1:4" ht="15">
      <c r="A100" s="1"/>
      <c r="B100" s="4"/>
      <c r="C100" s="1"/>
      <c r="D100" s="1"/>
    </row>
    <row r="101" spans="1:4" ht="15.75" thickBot="1">
      <c r="A101" s="1" t="s">
        <v>71</v>
      </c>
      <c r="B101" s="9">
        <f>B40+B44+B53+B61+B69+B78+B84+B99</f>
        <v>309790.33</v>
      </c>
      <c r="C101" s="1"/>
      <c r="D101" s="1"/>
    </row>
    <row r="102" spans="1:4" ht="15.75" thickTop="1">
      <c r="A102" s="1"/>
      <c r="B102" s="4"/>
      <c r="C102" s="1"/>
      <c r="D102" s="1"/>
    </row>
    <row r="103" spans="1:4" ht="15.75">
      <c r="A103" s="7" t="s">
        <v>72</v>
      </c>
      <c r="B103" s="4"/>
      <c r="C103" s="1"/>
      <c r="D103" s="1"/>
    </row>
    <row r="104" spans="2:4" ht="15">
      <c r="B104" s="4"/>
      <c r="C104" s="1"/>
      <c r="D104" s="1"/>
    </row>
    <row r="105" spans="1:4" ht="15">
      <c r="A105" s="6" t="s">
        <v>73</v>
      </c>
      <c r="B105" s="4"/>
      <c r="C105" s="1"/>
      <c r="D105" s="1"/>
    </row>
    <row r="106" spans="1:4" ht="15">
      <c r="A106" s="1" t="s">
        <v>74</v>
      </c>
      <c r="B106" s="4">
        <v>12000</v>
      </c>
      <c r="C106" s="1"/>
      <c r="D106" s="1"/>
    </row>
    <row r="107" spans="1:4" ht="15">
      <c r="A107" s="1" t="s">
        <v>75</v>
      </c>
      <c r="B107" s="4">
        <v>0</v>
      </c>
      <c r="C107" s="1"/>
      <c r="D107" s="1"/>
    </row>
    <row r="108" spans="1:4" ht="15">
      <c r="A108" s="1" t="s">
        <v>61</v>
      </c>
      <c r="B108" s="4">
        <v>250</v>
      </c>
      <c r="C108" s="1"/>
      <c r="D108" s="1"/>
    </row>
    <row r="109" spans="1:4" ht="15">
      <c r="A109" s="1" t="s">
        <v>60</v>
      </c>
      <c r="B109" s="4">
        <v>400</v>
      </c>
      <c r="C109" s="1"/>
      <c r="D109" s="1"/>
    </row>
    <row r="110" spans="1:4" ht="15">
      <c r="A110" s="1" t="s">
        <v>64</v>
      </c>
      <c r="B110" s="4">
        <v>750</v>
      </c>
      <c r="C110" s="1"/>
      <c r="D110" s="1"/>
    </row>
    <row r="111" spans="1:4" ht="15">
      <c r="A111" s="1" t="s">
        <v>76</v>
      </c>
      <c r="B111" s="4">
        <v>2100</v>
      </c>
      <c r="C111" s="1"/>
      <c r="D111" s="1"/>
    </row>
    <row r="112" spans="1:4" ht="15">
      <c r="A112" s="1" t="s">
        <v>77</v>
      </c>
      <c r="B112" s="5">
        <v>650</v>
      </c>
      <c r="C112" s="1"/>
      <c r="D112" s="1"/>
    </row>
    <row r="113" spans="1:4" ht="15">
      <c r="A113" s="2" t="s">
        <v>78</v>
      </c>
      <c r="B113" s="4">
        <f>SUM(B106:B112)</f>
        <v>16150</v>
      </c>
      <c r="C113" s="1"/>
      <c r="D113" s="1"/>
    </row>
    <row r="114" spans="1:4" ht="15">
      <c r="A114" s="1"/>
      <c r="B114" s="4"/>
      <c r="C114" s="1"/>
      <c r="D114" s="1"/>
    </row>
    <row r="115" spans="1:4" ht="15">
      <c r="A115" s="6" t="s">
        <v>79</v>
      </c>
      <c r="B115" s="5">
        <v>134179.67</v>
      </c>
      <c r="C115" s="1"/>
      <c r="D115" s="1"/>
    </row>
    <row r="116" spans="1:4" ht="15">
      <c r="A116" s="2" t="s">
        <v>80</v>
      </c>
      <c r="B116" s="4">
        <f>B115</f>
        <v>134179.67</v>
      </c>
      <c r="C116" s="1"/>
      <c r="D116" s="1"/>
    </row>
    <row r="117" spans="1:4" ht="15">
      <c r="A117" s="1"/>
      <c r="B117" s="4"/>
      <c r="C117" s="1"/>
      <c r="D117" s="1"/>
    </row>
    <row r="118" spans="1:4" ht="15">
      <c r="A118" s="6" t="s">
        <v>81</v>
      </c>
      <c r="B118" s="4"/>
      <c r="C118" s="1"/>
      <c r="D118" s="1"/>
    </row>
    <row r="119" spans="1:4" ht="15">
      <c r="A119" s="1" t="s">
        <v>82</v>
      </c>
      <c r="B119" s="5">
        <v>200</v>
      </c>
      <c r="C119" s="1"/>
      <c r="D119" s="1"/>
    </row>
    <row r="120" spans="1:4" ht="15">
      <c r="A120" s="2" t="s">
        <v>83</v>
      </c>
      <c r="B120" s="4">
        <f>B119</f>
        <v>200</v>
      </c>
      <c r="C120" s="1"/>
      <c r="D120" s="1"/>
    </row>
    <row r="121" spans="1:4" ht="15">
      <c r="A121" s="1"/>
      <c r="B121" s="4"/>
      <c r="C121" s="1"/>
      <c r="D121" s="1"/>
    </row>
    <row r="122" spans="1:4" ht="15">
      <c r="A122" s="6" t="s">
        <v>84</v>
      </c>
      <c r="B122" s="4"/>
      <c r="C122" s="1"/>
      <c r="D122" s="1"/>
    </row>
    <row r="123" spans="1:4" ht="15">
      <c r="A123" s="1" t="s">
        <v>85</v>
      </c>
      <c r="B123" s="4">
        <v>250</v>
      </c>
      <c r="C123" s="1"/>
      <c r="D123" s="1"/>
    </row>
    <row r="124" spans="1:4" ht="15">
      <c r="A124" s="1" t="s">
        <v>86</v>
      </c>
      <c r="B124" s="4">
        <v>450</v>
      </c>
      <c r="C124" s="1"/>
      <c r="D124" s="1"/>
    </row>
    <row r="125" spans="1:4" ht="15">
      <c r="A125" s="1" t="s">
        <v>87</v>
      </c>
      <c r="B125" s="5">
        <v>0</v>
      </c>
      <c r="C125" s="1"/>
      <c r="D125" s="1"/>
    </row>
    <row r="126" spans="1:4" ht="15">
      <c r="A126" s="2" t="s">
        <v>88</v>
      </c>
      <c r="B126" s="4">
        <f>SUM(B123:B125)</f>
        <v>700</v>
      </c>
      <c r="C126" s="1"/>
      <c r="D126" s="1"/>
    </row>
    <row r="127" spans="1:4" ht="15">
      <c r="A127" s="1"/>
      <c r="B127" s="4"/>
      <c r="C127" s="1"/>
      <c r="D127" s="1"/>
    </row>
    <row r="128" spans="1:4" ht="15">
      <c r="A128" s="6" t="s">
        <v>89</v>
      </c>
      <c r="B128" s="4"/>
      <c r="C128" s="1"/>
      <c r="D128" s="1"/>
    </row>
    <row r="129" spans="1:4" ht="15">
      <c r="A129" s="1" t="s">
        <v>90</v>
      </c>
      <c r="B129" s="4">
        <v>3150</v>
      </c>
      <c r="C129" s="1"/>
      <c r="D129" s="1"/>
    </row>
    <row r="130" spans="1:4" ht="15">
      <c r="A130" s="1" t="s">
        <v>165</v>
      </c>
      <c r="B130" s="4">
        <v>100</v>
      </c>
      <c r="C130" s="1"/>
      <c r="D130" s="1"/>
    </row>
    <row r="131" spans="1:4" ht="15">
      <c r="A131" s="1" t="s">
        <v>91</v>
      </c>
      <c r="B131" s="4">
        <v>3600</v>
      </c>
      <c r="C131" s="1"/>
      <c r="D131" s="1"/>
    </row>
    <row r="132" spans="1:4" ht="15">
      <c r="A132" s="1" t="s">
        <v>92</v>
      </c>
      <c r="B132" s="4">
        <v>900</v>
      </c>
      <c r="C132" s="1"/>
      <c r="D132" s="1"/>
    </row>
    <row r="133" spans="1:4" ht="15">
      <c r="A133" s="1" t="s">
        <v>93</v>
      </c>
      <c r="B133" s="5">
        <v>1350</v>
      </c>
      <c r="C133" s="1"/>
      <c r="D133" s="1"/>
    </row>
    <row r="134" spans="1:4" ht="15">
      <c r="A134" s="2" t="s">
        <v>94</v>
      </c>
      <c r="B134" s="4">
        <f>SUM(B129:B133)</f>
        <v>9100</v>
      </c>
      <c r="C134" s="1"/>
      <c r="D134" s="1"/>
    </row>
    <row r="135" spans="1:4" ht="15">
      <c r="A135" s="1"/>
      <c r="B135" s="4"/>
      <c r="C135" s="1"/>
      <c r="D135" s="1"/>
    </row>
    <row r="136" spans="1:4" ht="15">
      <c r="A136" s="6" t="s">
        <v>95</v>
      </c>
      <c r="B136" s="4"/>
      <c r="C136" s="1"/>
      <c r="D136" s="1"/>
    </row>
    <row r="137" spans="1:4" ht="15">
      <c r="A137" s="1" t="s">
        <v>99</v>
      </c>
      <c r="B137" s="4">
        <v>100</v>
      </c>
      <c r="C137" s="1"/>
      <c r="D137" s="1"/>
    </row>
    <row r="138" spans="1:2" ht="15">
      <c r="A138" s="1" t="s">
        <v>96</v>
      </c>
      <c r="B138" s="5">
        <v>900</v>
      </c>
    </row>
    <row r="139" spans="1:2" ht="15">
      <c r="A139" s="2" t="s">
        <v>97</v>
      </c>
      <c r="B139" s="4">
        <f>B138+B137</f>
        <v>1000</v>
      </c>
    </row>
    <row r="140" spans="1:2" ht="15">
      <c r="A140" s="1"/>
      <c r="B140" s="4"/>
    </row>
    <row r="141" spans="1:2" ht="15">
      <c r="A141" s="6" t="s">
        <v>98</v>
      </c>
      <c r="B141" s="4"/>
    </row>
    <row r="142" spans="1:2" ht="15">
      <c r="A142" s="1" t="s">
        <v>99</v>
      </c>
      <c r="B142" s="4">
        <v>450</v>
      </c>
    </row>
    <row r="143" spans="1:2" ht="15">
      <c r="A143" s="1" t="s">
        <v>100</v>
      </c>
      <c r="B143" s="5">
        <v>2700</v>
      </c>
    </row>
    <row r="144" spans="1:2" ht="15">
      <c r="A144" s="2" t="s">
        <v>101</v>
      </c>
      <c r="B144" s="4">
        <f>SUM(B142:B143)</f>
        <v>3150</v>
      </c>
    </row>
    <row r="145" spans="1:2" ht="15">
      <c r="A145" s="1"/>
      <c r="B145" s="4"/>
    </row>
    <row r="146" spans="1:2" ht="15">
      <c r="A146" s="6" t="s">
        <v>102</v>
      </c>
      <c r="B146" s="4"/>
    </row>
    <row r="147" spans="1:2" ht="15">
      <c r="A147" s="1" t="s">
        <v>103</v>
      </c>
      <c r="B147" s="8">
        <v>7599.4</v>
      </c>
    </row>
    <row r="148" spans="1:2" ht="15">
      <c r="A148" s="1" t="s">
        <v>152</v>
      </c>
      <c r="B148" s="5">
        <v>837.97</v>
      </c>
    </row>
    <row r="149" spans="1:2" ht="15">
      <c r="A149" s="2" t="s">
        <v>104</v>
      </c>
      <c r="B149" s="4">
        <f>B148+B147</f>
        <v>8437.369999999999</v>
      </c>
    </row>
    <row r="150" spans="1:2" ht="15">
      <c r="A150" s="1"/>
      <c r="B150" s="4"/>
    </row>
    <row r="151" spans="1:2" ht="15">
      <c r="A151" s="6" t="s">
        <v>105</v>
      </c>
      <c r="B151" s="4"/>
    </row>
    <row r="152" spans="1:2" ht="15">
      <c r="A152" s="1" t="s">
        <v>106</v>
      </c>
      <c r="B152" s="4">
        <v>0</v>
      </c>
    </row>
    <row r="153" spans="1:2" ht="15">
      <c r="A153" s="1" t="s">
        <v>107</v>
      </c>
      <c r="B153" s="5">
        <v>450</v>
      </c>
    </row>
    <row r="154" spans="1:2" ht="15">
      <c r="A154" s="2" t="s">
        <v>108</v>
      </c>
      <c r="B154" s="4">
        <f>B153+B152</f>
        <v>450</v>
      </c>
    </row>
    <row r="155" spans="1:2" ht="15">
      <c r="A155" s="1"/>
      <c r="B155" s="4"/>
    </row>
    <row r="156" spans="1:2" ht="15">
      <c r="A156" s="6" t="s">
        <v>156</v>
      </c>
      <c r="B156" s="4"/>
    </row>
    <row r="157" spans="1:2" ht="15">
      <c r="A157" s="1" t="s">
        <v>174</v>
      </c>
      <c r="B157" s="5">
        <v>3000</v>
      </c>
    </row>
    <row r="158" spans="1:2" ht="15">
      <c r="A158" s="2" t="s">
        <v>157</v>
      </c>
      <c r="B158" s="4">
        <f>B157</f>
        <v>3000</v>
      </c>
    </row>
    <row r="159" spans="1:2" ht="15">
      <c r="A159" s="1"/>
      <c r="B159" s="4"/>
    </row>
    <row r="160" spans="1:2" ht="15">
      <c r="A160" s="6" t="s">
        <v>109</v>
      </c>
      <c r="B160" s="4"/>
    </row>
    <row r="161" spans="1:2" ht="15">
      <c r="A161" s="1" t="s">
        <v>166</v>
      </c>
      <c r="B161" s="4">
        <v>500</v>
      </c>
    </row>
    <row r="162" spans="1:2" ht="15">
      <c r="A162" s="1" t="s">
        <v>167</v>
      </c>
      <c r="B162" s="5">
        <v>135</v>
      </c>
    </row>
    <row r="163" spans="1:2" ht="15">
      <c r="A163" s="2" t="s">
        <v>110</v>
      </c>
      <c r="B163" s="4">
        <f>B162+B161</f>
        <v>635</v>
      </c>
    </row>
    <row r="164" spans="1:2" ht="15">
      <c r="A164" s="1"/>
      <c r="B164" s="4"/>
    </row>
    <row r="165" spans="1:2" ht="15">
      <c r="A165" s="6" t="s">
        <v>111</v>
      </c>
      <c r="B165" s="4"/>
    </row>
    <row r="166" spans="1:2" ht="15">
      <c r="A166" s="1" t="s">
        <v>112</v>
      </c>
      <c r="B166" s="5">
        <v>585</v>
      </c>
    </row>
    <row r="167" spans="1:2" ht="15">
      <c r="A167" s="2" t="s">
        <v>113</v>
      </c>
      <c r="B167" s="4">
        <f>B166</f>
        <v>585</v>
      </c>
    </row>
    <row r="168" spans="1:2" ht="15">
      <c r="A168" s="1"/>
      <c r="B168" s="4"/>
    </row>
    <row r="169" spans="1:2" ht="15">
      <c r="A169" s="6" t="s">
        <v>114</v>
      </c>
      <c r="B169" s="4"/>
    </row>
    <row r="170" spans="1:2" ht="15">
      <c r="A170" s="1" t="s">
        <v>168</v>
      </c>
      <c r="B170" s="4">
        <v>180</v>
      </c>
    </row>
    <row r="171" spans="1:2" ht="15">
      <c r="A171" s="1" t="s">
        <v>115</v>
      </c>
      <c r="B171" s="4">
        <v>4050</v>
      </c>
    </row>
    <row r="172" spans="1:2" ht="15">
      <c r="A172" s="1" t="s">
        <v>116</v>
      </c>
      <c r="B172" s="5">
        <v>270</v>
      </c>
    </row>
    <row r="173" spans="1:2" ht="15">
      <c r="A173" s="2" t="s">
        <v>117</v>
      </c>
      <c r="B173" s="4">
        <f>SUM(B170:B172)</f>
        <v>4500</v>
      </c>
    </row>
    <row r="174" spans="1:2" ht="15">
      <c r="A174" s="1"/>
      <c r="B174" s="4"/>
    </row>
    <row r="175" spans="1:2" ht="15">
      <c r="A175" s="6" t="s">
        <v>118</v>
      </c>
      <c r="B175" s="4"/>
    </row>
    <row r="176" spans="1:2" ht="15">
      <c r="A176" s="1" t="s">
        <v>158</v>
      </c>
      <c r="B176" s="4">
        <v>90</v>
      </c>
    </row>
    <row r="177" spans="1:2" ht="15">
      <c r="A177" s="1" t="s">
        <v>40</v>
      </c>
      <c r="B177" s="4">
        <v>270</v>
      </c>
    </row>
    <row r="178" spans="1:2" ht="15">
      <c r="A178" s="1" t="s">
        <v>169</v>
      </c>
      <c r="B178" s="5">
        <v>9135</v>
      </c>
    </row>
    <row r="179" spans="1:2" ht="15">
      <c r="A179" s="2" t="s">
        <v>119</v>
      </c>
      <c r="B179" s="4">
        <f>SUM(B176:B178)</f>
        <v>9495</v>
      </c>
    </row>
    <row r="180" spans="1:2" ht="15">
      <c r="A180" s="1"/>
      <c r="B180" s="4"/>
    </row>
    <row r="181" spans="1:2" ht="15">
      <c r="A181" s="1" t="s">
        <v>172</v>
      </c>
      <c r="B181" s="5">
        <v>100</v>
      </c>
    </row>
    <row r="182" spans="1:2" ht="15">
      <c r="A182" s="1"/>
      <c r="B182" s="4">
        <f>B181</f>
        <v>100</v>
      </c>
    </row>
    <row r="183" spans="1:2" ht="15">
      <c r="A183" s="1"/>
      <c r="B183" s="4"/>
    </row>
    <row r="184" spans="1:2" ht="15">
      <c r="A184" s="6" t="s">
        <v>41</v>
      </c>
      <c r="B184" s="4"/>
    </row>
    <row r="185" spans="1:2" ht="15">
      <c r="A185" s="1" t="s">
        <v>120</v>
      </c>
      <c r="B185" s="4">
        <v>1350</v>
      </c>
    </row>
    <row r="186" spans="1:2" ht="15">
      <c r="A186" s="1" t="s">
        <v>121</v>
      </c>
      <c r="B186" s="4">
        <v>900</v>
      </c>
    </row>
    <row r="187" spans="1:2" ht="15">
      <c r="A187" s="1" t="s">
        <v>45</v>
      </c>
      <c r="B187" s="5">
        <v>225</v>
      </c>
    </row>
    <row r="188" spans="1:2" ht="15">
      <c r="A188" s="2" t="s">
        <v>47</v>
      </c>
      <c r="B188" s="4">
        <f>SUM(B185:B187)</f>
        <v>2475</v>
      </c>
    </row>
    <row r="189" spans="1:2" ht="15">
      <c r="A189" s="1"/>
      <c r="B189" s="4"/>
    </row>
    <row r="190" spans="1:2" ht="15">
      <c r="A190" s="6" t="s">
        <v>122</v>
      </c>
      <c r="B190" s="4"/>
    </row>
    <row r="191" spans="1:2" ht="15">
      <c r="A191" s="1" t="s">
        <v>123</v>
      </c>
      <c r="B191" s="4">
        <v>900</v>
      </c>
    </row>
    <row r="192" spans="1:2" ht="15">
      <c r="A192" s="1" t="s">
        <v>124</v>
      </c>
      <c r="B192" s="8">
        <v>0</v>
      </c>
    </row>
    <row r="193" spans="1:2" ht="15">
      <c r="A193" s="1" t="s">
        <v>150</v>
      </c>
      <c r="B193" s="5">
        <v>945</v>
      </c>
    </row>
    <row r="194" spans="1:2" ht="15">
      <c r="A194" s="2" t="s">
        <v>125</v>
      </c>
      <c r="B194" s="4">
        <f>SUM(B191:B193)</f>
        <v>1845</v>
      </c>
    </row>
    <row r="195" spans="1:2" ht="15">
      <c r="A195" s="1"/>
      <c r="B195" s="4"/>
    </row>
    <row r="196" spans="1:2" ht="15">
      <c r="A196" s="6" t="s">
        <v>126</v>
      </c>
      <c r="B196" s="4"/>
    </row>
    <row r="197" spans="1:2" ht="15">
      <c r="A197" s="1" t="s">
        <v>56</v>
      </c>
      <c r="B197" s="4">
        <v>42288</v>
      </c>
    </row>
    <row r="198" spans="1:2" ht="15">
      <c r="A198" s="1" t="s">
        <v>58</v>
      </c>
      <c r="B198" s="5">
        <v>0</v>
      </c>
    </row>
    <row r="199" spans="1:2" ht="15">
      <c r="A199" s="2" t="s">
        <v>127</v>
      </c>
      <c r="B199" s="4">
        <f>B198+B197</f>
        <v>42288</v>
      </c>
    </row>
    <row r="200" spans="1:2" ht="15">
      <c r="A200" s="1"/>
      <c r="B200" s="4"/>
    </row>
    <row r="201" spans="1:2" ht="15">
      <c r="A201" s="6" t="s">
        <v>128</v>
      </c>
      <c r="B201" s="4"/>
    </row>
    <row r="202" spans="1:2" ht="15">
      <c r="A202" s="1" t="s">
        <v>60</v>
      </c>
      <c r="B202" s="4">
        <v>1200</v>
      </c>
    </row>
    <row r="203" spans="1:2" ht="15">
      <c r="A203" s="1" t="s">
        <v>61</v>
      </c>
      <c r="B203" s="4">
        <v>900</v>
      </c>
    </row>
    <row r="204" spans="1:3" ht="15">
      <c r="A204" s="1" t="s">
        <v>175</v>
      </c>
      <c r="B204" s="4">
        <v>3300</v>
      </c>
      <c r="C204" s="12" t="s">
        <v>176</v>
      </c>
    </row>
    <row r="205" spans="1:2" ht="15">
      <c r="A205" s="1" t="s">
        <v>129</v>
      </c>
      <c r="B205" s="4">
        <v>11286</v>
      </c>
    </row>
    <row r="206" spans="1:2" ht="15">
      <c r="A206" s="1" t="s">
        <v>130</v>
      </c>
      <c r="B206" s="4">
        <v>1857</v>
      </c>
    </row>
    <row r="207" spans="1:2" ht="15">
      <c r="A207" s="1" t="s">
        <v>64</v>
      </c>
      <c r="B207" s="4">
        <v>0</v>
      </c>
    </row>
    <row r="208" spans="1:2" ht="15">
      <c r="A208" s="1" t="s">
        <v>65</v>
      </c>
      <c r="B208" s="4">
        <v>1521.43</v>
      </c>
    </row>
    <row r="209" spans="1:2" ht="15">
      <c r="A209" s="1" t="s">
        <v>131</v>
      </c>
      <c r="B209" s="4">
        <v>1618.24</v>
      </c>
    </row>
    <row r="210" spans="1:2" ht="15">
      <c r="A210" s="1" t="s">
        <v>67</v>
      </c>
      <c r="B210" s="8">
        <v>2101.4</v>
      </c>
    </row>
    <row r="211" spans="1:2" ht="15">
      <c r="A211" s="1" t="s">
        <v>170</v>
      </c>
      <c r="B211" s="5">
        <v>0</v>
      </c>
    </row>
    <row r="212" spans="1:2" ht="15">
      <c r="A212" s="2" t="s">
        <v>132</v>
      </c>
      <c r="B212" s="4">
        <f>SUM(B202:B211)</f>
        <v>23784.070000000003</v>
      </c>
    </row>
    <row r="213" spans="1:2" ht="15">
      <c r="A213" s="1"/>
      <c r="B213" s="4"/>
    </row>
    <row r="214" spans="1:2" ht="15">
      <c r="A214" s="2" t="s">
        <v>133</v>
      </c>
      <c r="B214" s="4">
        <f>B113+B116+B120+B126+B134+B139+B144+B149+B154+B158+B163+B167+B173+B179+B188+B194+B199+B212+B182</f>
        <v>262074.11000000002</v>
      </c>
    </row>
    <row r="215" spans="1:2" ht="15">
      <c r="A215" s="1"/>
      <c r="B215" s="4"/>
    </row>
    <row r="216" spans="1:2" ht="15.75" thickBot="1">
      <c r="A216" s="2" t="s">
        <v>134</v>
      </c>
      <c r="B216" s="9">
        <f>B214+B101</f>
        <v>571864.4400000001</v>
      </c>
    </row>
    <row r="217" spans="1:2" ht="15.75" thickTop="1">
      <c r="A217" s="2"/>
      <c r="B217" s="8"/>
    </row>
    <row r="218" spans="1:2" ht="15.75">
      <c r="A218" s="7" t="s">
        <v>143</v>
      </c>
      <c r="B218" s="4"/>
    </row>
    <row r="219" spans="1:2" ht="15">
      <c r="A219" s="2" t="s">
        <v>146</v>
      </c>
      <c r="B219" s="4">
        <v>-30000</v>
      </c>
    </row>
    <row r="220" spans="1:2" ht="15">
      <c r="A220" s="6" t="s">
        <v>135</v>
      </c>
      <c r="B220" s="4"/>
    </row>
    <row r="221" spans="1:2" ht="15">
      <c r="A221" s="1" t="s">
        <v>159</v>
      </c>
      <c r="B221" s="4">
        <v>3000</v>
      </c>
    </row>
    <row r="222" spans="1:2" ht="15">
      <c r="A222" s="1" t="s">
        <v>136</v>
      </c>
      <c r="B222" s="5">
        <v>1200</v>
      </c>
    </row>
    <row r="223" spans="1:2" ht="15">
      <c r="A223" s="2" t="s">
        <v>137</v>
      </c>
      <c r="B223" s="4">
        <f>B222+B221</f>
        <v>4200</v>
      </c>
    </row>
    <row r="224" spans="1:2" ht="15">
      <c r="A224" s="6" t="s">
        <v>138</v>
      </c>
      <c r="B224" s="4"/>
    </row>
    <row r="225" spans="1:2" ht="15">
      <c r="A225" s="1" t="s">
        <v>139</v>
      </c>
      <c r="B225" s="4">
        <v>6500</v>
      </c>
    </row>
    <row r="226" spans="1:2" ht="15">
      <c r="A226" s="1" t="s">
        <v>140</v>
      </c>
      <c r="B226" s="5">
        <v>20500</v>
      </c>
    </row>
    <row r="227" spans="1:2" ht="15">
      <c r="A227" s="2" t="s">
        <v>141</v>
      </c>
      <c r="B227" s="4">
        <f>B226+B225</f>
        <v>27000</v>
      </c>
    </row>
    <row r="228" spans="1:2" ht="15">
      <c r="A228" s="1"/>
      <c r="B228" s="4"/>
    </row>
    <row r="229" spans="1:2" ht="15">
      <c r="A229" s="2" t="s">
        <v>142</v>
      </c>
      <c r="B229" s="4">
        <f>B227+B223+B219</f>
        <v>1200</v>
      </c>
    </row>
    <row r="230" spans="1:2" ht="15">
      <c r="A230" s="1"/>
      <c r="B230" s="4"/>
    </row>
    <row r="231" spans="1:2" ht="15.75">
      <c r="A231" s="10" t="s">
        <v>144</v>
      </c>
      <c r="B231" s="4">
        <f>B229+B216</f>
        <v>573064.4400000001</v>
      </c>
    </row>
    <row r="232" spans="1:2" ht="15.75">
      <c r="A232" s="10" t="s">
        <v>145</v>
      </c>
      <c r="B232" s="5">
        <f>B35</f>
        <v>536898</v>
      </c>
    </row>
    <row r="233" spans="1:2" ht="16.5" thickBot="1">
      <c r="A233" s="10" t="s">
        <v>204</v>
      </c>
      <c r="B233" s="20">
        <f>B232-B231</f>
        <v>-36166.44000000006</v>
      </c>
    </row>
    <row r="234" spans="1:2" ht="15.75" thickTop="1">
      <c r="A234" s="1"/>
      <c r="B234" s="4"/>
    </row>
    <row r="235" spans="1:2" ht="15">
      <c r="A235" s="1"/>
      <c r="B235" s="4"/>
    </row>
    <row r="236" spans="1:2" ht="15">
      <c r="A236" s="1"/>
      <c r="B236" s="4"/>
    </row>
    <row r="237" spans="1:2" ht="15">
      <c r="A237" s="1"/>
      <c r="B237" s="4"/>
    </row>
    <row r="238" spans="1:2" ht="15">
      <c r="A238" s="1"/>
      <c r="B238" s="4"/>
    </row>
    <row r="239" spans="1:2" ht="15">
      <c r="A239" s="1"/>
      <c r="B239" s="4"/>
    </row>
    <row r="240" spans="1:2" ht="15">
      <c r="A240" s="1"/>
      <c r="B240" s="4"/>
    </row>
    <row r="241" spans="1:2" ht="15">
      <c r="A241" s="1"/>
      <c r="B241" s="4"/>
    </row>
    <row r="242" spans="1:2" ht="15">
      <c r="A242" s="1"/>
      <c r="B242" s="4"/>
    </row>
    <row r="243" spans="1:2" ht="15">
      <c r="A243" s="1"/>
      <c r="B243" s="4"/>
    </row>
    <row r="244" spans="1:2" ht="15">
      <c r="A244" s="1"/>
      <c r="B244" s="4"/>
    </row>
    <row r="245" spans="1:2" ht="15">
      <c r="A245" s="1"/>
      <c r="B245" s="4"/>
    </row>
    <row r="246" spans="1:2" ht="15">
      <c r="A246" s="1"/>
      <c r="B246" s="4"/>
    </row>
  </sheetData>
  <sheetProtection/>
  <printOptions/>
  <pageMargins left="0.75" right="0.25" top="1" bottom="1" header="0.5" footer="0.5"/>
  <pageSetup horizontalDpi="120" verticalDpi="120" orientation="portrait" scale="89" r:id="rId1"/>
  <headerFooter alignWithMargins="0">
    <oddHeader>&amp;L&amp;12WINTON WATER AND SANITARY DISTRICT
&amp;14WATER BUDGET&amp;CEXHIBIT "B"&amp;R&amp;12FISCAL 2005/2006</oddHeader>
    <oddFooter>&amp;L&amp;D&amp;C&amp;P</oddFooter>
  </headerFooter>
  <rowBreaks count="5" manualBreakCount="5">
    <brk id="35" max="255" man="1"/>
    <brk id="78" max="1" man="1"/>
    <brk id="102" max="1" man="1"/>
    <brk id="139" max="255" man="1"/>
    <brk id="188" max="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I213"/>
  <sheetViews>
    <sheetView tabSelected="1" view="pageLayout" workbookViewId="0" topLeftCell="A178">
      <selection activeCell="B199" sqref="B199"/>
    </sheetView>
  </sheetViews>
  <sheetFormatPr defaultColWidth="9.140625" defaultRowHeight="12.75"/>
  <cols>
    <col min="1" max="1" width="63.140625" style="0" customWidth="1"/>
    <col min="2" max="2" width="18.140625" style="0" customWidth="1"/>
    <col min="3" max="3" width="18.00390625" style="0" customWidth="1"/>
  </cols>
  <sheetData>
    <row r="1" ht="15.75">
      <c r="A1" s="7" t="s">
        <v>49</v>
      </c>
    </row>
    <row r="3" spans="1:4" ht="15">
      <c r="A3" s="6" t="s">
        <v>0</v>
      </c>
      <c r="B3" s="1"/>
      <c r="C3" s="1"/>
      <c r="D3" s="1"/>
    </row>
    <row r="4" spans="1:4" ht="15">
      <c r="A4" s="3" t="s">
        <v>197</v>
      </c>
      <c r="B4" s="4">
        <v>-38000</v>
      </c>
      <c r="C4" s="1"/>
      <c r="D4" s="1"/>
    </row>
    <row r="5" spans="1:4" ht="15">
      <c r="A5" s="3" t="s">
        <v>1</v>
      </c>
      <c r="B5" s="4">
        <v>756300</v>
      </c>
      <c r="C5" s="1"/>
      <c r="D5" s="1"/>
    </row>
    <row r="6" spans="1:4" ht="15">
      <c r="A6" s="3" t="s">
        <v>147</v>
      </c>
      <c r="B6" s="4">
        <v>3037.44</v>
      </c>
      <c r="C6" s="1"/>
      <c r="D6" s="1"/>
    </row>
    <row r="7" spans="1:4" ht="15">
      <c r="A7" s="3" t="s">
        <v>3</v>
      </c>
      <c r="B7" s="4">
        <v>5000</v>
      </c>
      <c r="C7" s="1"/>
      <c r="D7" s="1"/>
    </row>
    <row r="8" spans="1:4" ht="15">
      <c r="A8" s="3" t="s">
        <v>5</v>
      </c>
      <c r="B8" s="4">
        <v>3840</v>
      </c>
      <c r="C8" s="1"/>
      <c r="D8" s="1"/>
    </row>
    <row r="9" spans="1:4" ht="15">
      <c r="A9" s="3"/>
      <c r="B9" s="5"/>
      <c r="C9" s="1"/>
      <c r="D9" s="1"/>
    </row>
    <row r="10" spans="1:4" ht="15">
      <c r="A10" s="2" t="s">
        <v>14</v>
      </c>
      <c r="B10" s="4">
        <f>SUM(B4:B9)</f>
        <v>730177.44</v>
      </c>
      <c r="C10" s="1"/>
      <c r="D10" s="1"/>
    </row>
    <row r="11" spans="1:4" ht="15">
      <c r="A11" s="1"/>
      <c r="B11" s="4"/>
      <c r="C11" s="1"/>
      <c r="D11" s="1"/>
    </row>
    <row r="12" spans="1:4" ht="15">
      <c r="A12" s="6" t="s">
        <v>6</v>
      </c>
      <c r="B12" s="4"/>
      <c r="C12" s="1"/>
      <c r="D12" s="1"/>
    </row>
    <row r="13" spans="1:4" ht="15">
      <c r="A13" s="1" t="s">
        <v>8</v>
      </c>
      <c r="B13" s="4">
        <v>3500</v>
      </c>
      <c r="C13" s="14"/>
      <c r="D13" s="14"/>
    </row>
    <row r="14" spans="1:4" ht="15">
      <c r="A14" s="1" t="s">
        <v>9</v>
      </c>
      <c r="B14" s="4">
        <v>3000</v>
      </c>
      <c r="C14" s="1"/>
      <c r="D14" s="1"/>
    </row>
    <row r="15" spans="1:4" ht="15">
      <c r="A15" s="1" t="s">
        <v>194</v>
      </c>
      <c r="B15" s="4">
        <v>50</v>
      </c>
      <c r="C15" s="1"/>
      <c r="D15" s="1"/>
    </row>
    <row r="16" spans="1:4" ht="15">
      <c r="A16" s="1" t="s">
        <v>11</v>
      </c>
      <c r="B16" s="4">
        <v>25</v>
      </c>
      <c r="C16" s="1"/>
      <c r="D16" s="1"/>
    </row>
    <row r="17" spans="1:4" ht="15">
      <c r="A17" s="1" t="s">
        <v>13</v>
      </c>
      <c r="B17" s="4">
        <v>1000</v>
      </c>
      <c r="C17" s="1"/>
      <c r="D17" s="1"/>
    </row>
    <row r="18" spans="1:4" ht="15">
      <c r="A18" s="1" t="s">
        <v>12</v>
      </c>
      <c r="B18" s="5">
        <v>75</v>
      </c>
      <c r="C18" s="1"/>
      <c r="D18" s="1"/>
    </row>
    <row r="19" spans="1:4" ht="15">
      <c r="A19" s="2" t="s">
        <v>15</v>
      </c>
      <c r="B19" s="4">
        <f>SUM(B13:B18)</f>
        <v>7650</v>
      </c>
      <c r="C19" s="1"/>
      <c r="D19" s="1"/>
    </row>
    <row r="20" spans="1:4" ht="15">
      <c r="A20" s="1"/>
      <c r="B20" s="4"/>
      <c r="C20" s="1"/>
      <c r="D20" s="1"/>
    </row>
    <row r="21" spans="1:4" ht="15">
      <c r="A21" s="6" t="s">
        <v>16</v>
      </c>
      <c r="B21" s="4"/>
      <c r="C21" s="1"/>
      <c r="D21" s="1"/>
    </row>
    <row r="22" spans="1:4" ht="15">
      <c r="A22" s="1" t="s">
        <v>18</v>
      </c>
      <c r="B22" s="4">
        <v>325</v>
      </c>
      <c r="C22" s="1"/>
      <c r="D22" s="1"/>
    </row>
    <row r="23" spans="1:4" ht="15">
      <c r="A23" s="1" t="s">
        <v>19</v>
      </c>
      <c r="B23" s="5">
        <v>35</v>
      </c>
      <c r="C23" s="1"/>
      <c r="D23" s="1"/>
    </row>
    <row r="24" spans="1:4" ht="15">
      <c r="A24" s="2" t="s">
        <v>20</v>
      </c>
      <c r="B24" s="4">
        <f>SUM(B22:B23)</f>
        <v>360</v>
      </c>
      <c r="C24" s="1"/>
      <c r="D24" s="1"/>
    </row>
    <row r="25" spans="1:4" ht="15">
      <c r="A25" s="1"/>
      <c r="B25" s="4"/>
      <c r="C25" s="1"/>
      <c r="D25" s="1"/>
    </row>
    <row r="26" spans="1:4" ht="15">
      <c r="A26" s="1"/>
      <c r="B26" s="4"/>
      <c r="C26" s="1"/>
      <c r="D26" s="1"/>
    </row>
    <row r="27" spans="1:4" ht="15.75" thickBot="1">
      <c r="A27" s="2" t="s">
        <v>21</v>
      </c>
      <c r="B27" s="16">
        <f>B24+B19+B10</f>
        <v>738187.44</v>
      </c>
      <c r="C27" s="1"/>
      <c r="D27" s="1"/>
    </row>
    <row r="28" spans="1:4" ht="16.5" thickTop="1">
      <c r="A28" s="7" t="s">
        <v>50</v>
      </c>
      <c r="B28" s="4"/>
      <c r="C28" s="1"/>
      <c r="D28" s="1"/>
    </row>
    <row r="29" spans="1:4" ht="15.75">
      <c r="A29" s="7" t="s">
        <v>181</v>
      </c>
      <c r="B29" s="4"/>
      <c r="C29" s="1"/>
      <c r="D29" s="1"/>
    </row>
    <row r="30" spans="1:4" ht="15">
      <c r="A30" s="6" t="s">
        <v>22</v>
      </c>
      <c r="B30" s="4"/>
      <c r="C30" s="1"/>
      <c r="D30" s="1"/>
    </row>
    <row r="31" spans="1:4" ht="15">
      <c r="A31" s="1" t="s">
        <v>23</v>
      </c>
      <c r="B31" s="5">
        <v>10500</v>
      </c>
      <c r="C31" s="1"/>
      <c r="D31" s="1"/>
    </row>
    <row r="32" spans="1:4" ht="15">
      <c r="A32" s="2" t="s">
        <v>24</v>
      </c>
      <c r="B32" s="4">
        <f>B31</f>
        <v>10500</v>
      </c>
      <c r="C32" s="1"/>
      <c r="D32" s="1"/>
    </row>
    <row r="33" spans="1:4" ht="15">
      <c r="A33" s="1"/>
      <c r="B33" s="4"/>
      <c r="C33" s="1"/>
      <c r="D33" s="1"/>
    </row>
    <row r="34" spans="1:4" ht="15">
      <c r="A34" s="6" t="s">
        <v>26</v>
      </c>
      <c r="B34" s="4"/>
      <c r="C34" s="1"/>
      <c r="D34" s="1"/>
    </row>
    <row r="35" spans="1:4" ht="15">
      <c r="A35" s="1" t="s">
        <v>25</v>
      </c>
      <c r="B35" s="5">
        <v>8500</v>
      </c>
      <c r="C35" s="1"/>
      <c r="D35" s="1"/>
    </row>
    <row r="36" spans="1:4" ht="15">
      <c r="A36" s="2" t="s">
        <v>27</v>
      </c>
      <c r="B36" s="4">
        <f>B35</f>
        <v>8500</v>
      </c>
      <c r="C36" s="1"/>
      <c r="D36" s="1"/>
    </row>
    <row r="37" spans="1:4" ht="15">
      <c r="A37" s="1"/>
      <c r="B37" s="4"/>
      <c r="C37" s="1"/>
      <c r="D37" s="1"/>
    </row>
    <row r="38" spans="1:4" ht="15">
      <c r="A38" s="6" t="s">
        <v>28</v>
      </c>
      <c r="B38" s="4"/>
      <c r="C38" s="1"/>
      <c r="D38" s="1"/>
    </row>
    <row r="39" spans="1:4" ht="15">
      <c r="A39" s="1" t="s">
        <v>29</v>
      </c>
      <c r="B39" s="4">
        <v>7500</v>
      </c>
      <c r="C39" s="1"/>
      <c r="D39" s="1"/>
    </row>
    <row r="40" spans="1:4" ht="15">
      <c r="A40" s="1" t="s">
        <v>192</v>
      </c>
      <c r="B40" s="4">
        <v>500</v>
      </c>
      <c r="C40" s="1"/>
      <c r="D40" s="1"/>
    </row>
    <row r="41" spans="1:4" ht="15">
      <c r="A41" s="1" t="s">
        <v>30</v>
      </c>
      <c r="B41" s="4">
        <v>2000</v>
      </c>
      <c r="C41" s="1"/>
      <c r="D41" s="1"/>
    </row>
    <row r="42" spans="1:4" ht="15">
      <c r="A42" s="1" t="s">
        <v>195</v>
      </c>
      <c r="B42" s="4">
        <v>300</v>
      </c>
      <c r="C42" s="1"/>
      <c r="D42" s="1"/>
    </row>
    <row r="43" spans="1:4" ht="15">
      <c r="A43" s="1" t="s">
        <v>205</v>
      </c>
      <c r="B43" s="5">
        <v>250</v>
      </c>
      <c r="C43" s="1"/>
      <c r="D43" s="1"/>
    </row>
    <row r="44" spans="1:4" ht="15">
      <c r="A44" s="2" t="s">
        <v>34</v>
      </c>
      <c r="B44" s="4">
        <f>SUM(B39:B43)</f>
        <v>10550</v>
      </c>
      <c r="C44" s="1"/>
      <c r="D44" s="1"/>
    </row>
    <row r="45" spans="1:4" ht="15">
      <c r="A45" s="1"/>
      <c r="B45" s="4"/>
      <c r="C45" s="1"/>
      <c r="D45" s="1"/>
    </row>
    <row r="46" spans="1:4" ht="15">
      <c r="A46" s="6" t="s">
        <v>35</v>
      </c>
      <c r="B46" s="4"/>
      <c r="C46" s="1"/>
      <c r="D46" s="1"/>
    </row>
    <row r="47" spans="1:4" ht="15">
      <c r="A47" s="1" t="s">
        <v>36</v>
      </c>
      <c r="B47" s="4">
        <v>2500</v>
      </c>
      <c r="C47" s="1"/>
      <c r="D47" s="1"/>
    </row>
    <row r="48" spans="1:4" ht="15">
      <c r="A48" s="1" t="s">
        <v>201</v>
      </c>
      <c r="B48" s="4">
        <v>90600</v>
      </c>
      <c r="C48" s="1"/>
      <c r="D48" s="1"/>
    </row>
    <row r="49" spans="1:4" ht="15">
      <c r="A49" s="1" t="s">
        <v>155</v>
      </c>
      <c r="B49" s="4">
        <v>2500</v>
      </c>
      <c r="C49" s="1"/>
      <c r="D49" s="1"/>
    </row>
    <row r="50" spans="1:4" ht="15">
      <c r="A50" s="1" t="s">
        <v>38</v>
      </c>
      <c r="B50" s="5">
        <v>5500</v>
      </c>
      <c r="C50" s="1"/>
      <c r="D50" s="1"/>
    </row>
    <row r="51" spans="1:4" ht="15">
      <c r="A51" s="2" t="s">
        <v>39</v>
      </c>
      <c r="B51" s="4">
        <f>SUM(B47:B50)</f>
        <v>101100</v>
      </c>
      <c r="C51" s="1"/>
      <c r="D51" s="1"/>
    </row>
    <row r="52" spans="1:4" ht="15">
      <c r="A52" s="1"/>
      <c r="B52" s="4"/>
      <c r="C52" s="1"/>
      <c r="D52" s="1"/>
    </row>
    <row r="53" spans="1:4" ht="15">
      <c r="A53" s="6" t="s">
        <v>41</v>
      </c>
      <c r="B53" s="4"/>
      <c r="C53" s="1"/>
      <c r="D53" s="1"/>
    </row>
    <row r="54" spans="1:4" ht="15">
      <c r="A54" s="1" t="s">
        <v>42</v>
      </c>
      <c r="B54" s="4">
        <v>1650</v>
      </c>
      <c r="C54" s="1"/>
      <c r="D54" s="1"/>
    </row>
    <row r="55" spans="1:4" ht="15">
      <c r="A55" s="1" t="s">
        <v>43</v>
      </c>
      <c r="B55" s="4">
        <v>175500</v>
      </c>
      <c r="C55" s="1"/>
      <c r="D55" s="1"/>
    </row>
    <row r="56" spans="1:4" ht="15">
      <c r="A56" s="1" t="s">
        <v>44</v>
      </c>
      <c r="B56" s="4">
        <v>1200</v>
      </c>
      <c r="C56" s="1"/>
      <c r="D56" s="1"/>
    </row>
    <row r="57" spans="1:4" ht="15">
      <c r="A57" s="1" t="s">
        <v>45</v>
      </c>
      <c r="B57" s="4">
        <v>1100</v>
      </c>
      <c r="C57" s="1"/>
      <c r="D57" s="1"/>
    </row>
    <row r="58" spans="1:4" ht="15">
      <c r="A58" s="1" t="s">
        <v>46</v>
      </c>
      <c r="B58" s="5">
        <v>1700</v>
      </c>
      <c r="C58" s="1"/>
      <c r="D58" s="1"/>
    </row>
    <row r="59" spans="1:4" ht="15">
      <c r="A59" s="2" t="s">
        <v>47</v>
      </c>
      <c r="B59" s="4">
        <f>SUM(B54:B58)</f>
        <v>181150</v>
      </c>
      <c r="C59" s="1"/>
      <c r="D59" s="1"/>
    </row>
    <row r="60" spans="1:4" ht="15">
      <c r="A60" s="1"/>
      <c r="B60" s="4"/>
      <c r="C60" s="1"/>
      <c r="D60" s="1"/>
    </row>
    <row r="61" spans="1:4" ht="15">
      <c r="A61" s="6" t="s">
        <v>48</v>
      </c>
      <c r="B61" s="4"/>
      <c r="C61" s="1"/>
      <c r="D61" s="1"/>
    </row>
    <row r="62" spans="1:4" ht="15">
      <c r="A62" s="1" t="s">
        <v>202</v>
      </c>
      <c r="B62" s="4">
        <v>300</v>
      </c>
      <c r="C62" s="1"/>
      <c r="D62" s="1"/>
    </row>
    <row r="63" spans="1:4" ht="15">
      <c r="A63" s="1" t="s">
        <v>51</v>
      </c>
      <c r="B63" s="4">
        <v>5250</v>
      </c>
      <c r="C63" s="1"/>
      <c r="D63" s="1"/>
    </row>
    <row r="64" spans="1:4" ht="15">
      <c r="A64" s="1" t="s">
        <v>187</v>
      </c>
      <c r="B64" s="4">
        <v>10742</v>
      </c>
      <c r="C64" s="1"/>
      <c r="D64" s="1"/>
    </row>
    <row r="65" spans="1:4" ht="15">
      <c r="A65" s="1" t="s">
        <v>53</v>
      </c>
      <c r="B65" s="8">
        <v>250</v>
      </c>
      <c r="C65" s="1"/>
      <c r="D65" s="1"/>
    </row>
    <row r="66" spans="1:4" ht="15">
      <c r="A66" s="1" t="s">
        <v>193</v>
      </c>
      <c r="B66" s="8">
        <v>3500</v>
      </c>
      <c r="C66" s="1"/>
      <c r="D66" s="1"/>
    </row>
    <row r="67" spans="1:4" ht="15">
      <c r="A67" s="1" t="s">
        <v>149</v>
      </c>
      <c r="B67" s="8">
        <v>4650</v>
      </c>
      <c r="C67" s="1"/>
      <c r="D67" s="1"/>
    </row>
    <row r="68" spans="1:4" ht="15">
      <c r="A68" s="1" t="s">
        <v>186</v>
      </c>
      <c r="B68" s="5">
        <v>150</v>
      </c>
      <c r="C68" s="1"/>
      <c r="D68" s="1"/>
    </row>
    <row r="69" spans="1:4" ht="15">
      <c r="A69" s="2" t="s">
        <v>54</v>
      </c>
      <c r="B69" s="4">
        <f>SUM(B62:B68)</f>
        <v>24842</v>
      </c>
      <c r="C69" s="1"/>
      <c r="D69" s="1"/>
    </row>
    <row r="70" spans="1:4" ht="15">
      <c r="A70" s="1"/>
      <c r="B70" s="4"/>
      <c r="C70" s="1"/>
      <c r="D70" s="1"/>
    </row>
    <row r="71" spans="1:4" ht="15">
      <c r="A71" s="6" t="s">
        <v>55</v>
      </c>
      <c r="B71" s="4"/>
      <c r="C71" s="1"/>
      <c r="D71" s="1"/>
    </row>
    <row r="72" spans="1:4" ht="15">
      <c r="A72" s="1" t="s">
        <v>56</v>
      </c>
      <c r="B72" s="4">
        <v>145000</v>
      </c>
      <c r="C72" s="1"/>
      <c r="D72" s="1"/>
    </row>
    <row r="73" spans="1:4" ht="15">
      <c r="A73" s="1" t="s">
        <v>57</v>
      </c>
      <c r="B73" s="4">
        <v>2500</v>
      </c>
      <c r="C73" s="1"/>
      <c r="D73" s="1"/>
    </row>
    <row r="74" spans="1:4" ht="15">
      <c r="A74" s="1" t="s">
        <v>58</v>
      </c>
      <c r="B74" s="5">
        <v>20000</v>
      </c>
      <c r="C74" s="1"/>
      <c r="D74" s="1"/>
    </row>
    <row r="75" spans="1:4" ht="15">
      <c r="A75" s="2" t="s">
        <v>59</v>
      </c>
      <c r="B75" s="4">
        <f>SUM(B72:B74)</f>
        <v>167500</v>
      </c>
      <c r="C75" s="1"/>
      <c r="D75" s="1"/>
    </row>
    <row r="76" spans="1:4" ht="15">
      <c r="A76" s="1"/>
      <c r="B76" s="4"/>
      <c r="C76" s="1"/>
      <c r="D76" s="1"/>
    </row>
    <row r="77" spans="1:4" ht="15">
      <c r="A77" s="6" t="s">
        <v>178</v>
      </c>
      <c r="B77" s="4"/>
      <c r="C77" s="1"/>
      <c r="D77" s="1"/>
    </row>
    <row r="78" spans="1:4" ht="15">
      <c r="A78" s="1" t="s">
        <v>60</v>
      </c>
      <c r="B78" s="4">
        <v>800</v>
      </c>
      <c r="C78" s="1"/>
      <c r="D78" s="1"/>
    </row>
    <row r="79" spans="1:4" ht="15">
      <c r="A79" s="1" t="s">
        <v>61</v>
      </c>
      <c r="B79" s="4">
        <v>9165</v>
      </c>
      <c r="C79" s="1"/>
      <c r="D79" s="1"/>
    </row>
    <row r="80" spans="1:4" ht="15">
      <c r="A80" s="1" t="s">
        <v>175</v>
      </c>
      <c r="B80" s="4">
        <v>20033</v>
      </c>
      <c r="C80" s="12"/>
      <c r="D80" s="1"/>
    </row>
    <row r="81" spans="1:4" ht="15">
      <c r="A81" s="1" t="s">
        <v>62</v>
      </c>
      <c r="B81" s="4">
        <v>12000</v>
      </c>
      <c r="C81" s="1"/>
      <c r="D81" s="1"/>
    </row>
    <row r="82" spans="1:4" ht="15">
      <c r="A82" s="1" t="s">
        <v>63</v>
      </c>
      <c r="B82" s="4">
        <v>700</v>
      </c>
      <c r="C82" s="1"/>
      <c r="D82" s="1"/>
    </row>
    <row r="83" spans="1:4" ht="15">
      <c r="A83" s="1" t="s">
        <v>65</v>
      </c>
      <c r="B83" s="4">
        <v>10245</v>
      </c>
      <c r="C83" s="1"/>
      <c r="D83" s="1"/>
    </row>
    <row r="84" spans="1:4" ht="15">
      <c r="A84" s="1" t="s">
        <v>66</v>
      </c>
      <c r="B84" s="4">
        <v>10632</v>
      </c>
      <c r="C84" s="1"/>
      <c r="D84" s="1"/>
    </row>
    <row r="85" spans="1:4" ht="15">
      <c r="A85" s="1" t="s">
        <v>67</v>
      </c>
      <c r="B85" s="4">
        <v>8600</v>
      </c>
      <c r="C85" s="1"/>
      <c r="D85" s="1"/>
    </row>
    <row r="86" spans="1:4" ht="15">
      <c r="A86" s="1" t="s">
        <v>68</v>
      </c>
      <c r="B86" s="8">
        <v>300</v>
      </c>
      <c r="C86" s="1"/>
      <c r="D86" s="1"/>
    </row>
    <row r="87" spans="1:4" ht="15">
      <c r="A87" s="1" t="s">
        <v>70</v>
      </c>
      <c r="B87" s="5">
        <v>6500</v>
      </c>
      <c r="C87" s="1"/>
      <c r="D87" s="1"/>
    </row>
    <row r="88" spans="1:4" ht="15">
      <c r="A88" s="2" t="s">
        <v>69</v>
      </c>
      <c r="B88" s="4">
        <f>SUM(B78:B87)</f>
        <v>78975</v>
      </c>
      <c r="C88" s="1"/>
      <c r="D88" s="1"/>
    </row>
    <row r="89" spans="1:4" ht="15">
      <c r="A89" s="1"/>
      <c r="B89" s="4"/>
      <c r="C89" s="1"/>
      <c r="D89" s="1"/>
    </row>
    <row r="90" spans="1:4" ht="15.75" thickBot="1">
      <c r="A90" s="1" t="s">
        <v>71</v>
      </c>
      <c r="B90" s="9">
        <f>B32+B36+B44+B51+B59+B69+B75+B88</f>
        <v>583117</v>
      </c>
      <c r="C90" s="1"/>
      <c r="D90" s="1"/>
    </row>
    <row r="91" spans="1:4" ht="15.75" thickTop="1">
      <c r="A91" s="1"/>
      <c r="B91" s="4"/>
      <c r="C91" s="1"/>
      <c r="D91" s="1"/>
    </row>
    <row r="92" spans="1:4" ht="15.75">
      <c r="A92" s="7" t="s">
        <v>72</v>
      </c>
      <c r="B92" s="4"/>
      <c r="C92" s="1"/>
      <c r="D92" s="1"/>
    </row>
    <row r="93" spans="2:4" ht="15">
      <c r="B93" s="4"/>
      <c r="C93" s="1"/>
      <c r="D93" s="1"/>
    </row>
    <row r="94" spans="1:4" ht="15">
      <c r="A94" s="6" t="s">
        <v>73</v>
      </c>
      <c r="B94" s="4"/>
      <c r="C94" s="1"/>
      <c r="D94" s="1"/>
    </row>
    <row r="95" spans="1:4" ht="15">
      <c r="A95" s="1" t="s">
        <v>74</v>
      </c>
      <c r="B95" s="4">
        <v>6000</v>
      </c>
      <c r="C95" s="1"/>
      <c r="D95" s="1"/>
    </row>
    <row r="96" spans="1:4" ht="15">
      <c r="A96" s="1" t="s">
        <v>61</v>
      </c>
      <c r="B96" s="4">
        <v>228</v>
      </c>
      <c r="C96" s="1"/>
      <c r="D96" s="1"/>
    </row>
    <row r="97" spans="1:4" ht="15">
      <c r="A97" s="1" t="s">
        <v>60</v>
      </c>
      <c r="B97" s="4">
        <v>250</v>
      </c>
      <c r="C97" s="1"/>
      <c r="D97" s="1"/>
    </row>
    <row r="98" spans="1:4" ht="15">
      <c r="A98" s="1" t="s">
        <v>64</v>
      </c>
      <c r="B98" s="5">
        <v>500</v>
      </c>
      <c r="C98" s="1"/>
      <c r="D98" s="1"/>
    </row>
    <row r="99" spans="1:4" ht="15">
      <c r="A99" s="2" t="s">
        <v>78</v>
      </c>
      <c r="B99" s="4">
        <f>SUM(B95:B98)</f>
        <v>6978</v>
      </c>
      <c r="C99" s="1"/>
      <c r="D99" s="1"/>
    </row>
    <row r="100" spans="1:4" ht="15">
      <c r="A100" s="1"/>
      <c r="B100" s="4"/>
      <c r="C100" s="1"/>
      <c r="D100" s="1"/>
    </row>
    <row r="101" spans="1:4" ht="15">
      <c r="A101" s="6" t="s">
        <v>81</v>
      </c>
      <c r="B101" s="4"/>
      <c r="C101" s="1"/>
      <c r="D101" s="1"/>
    </row>
    <row r="102" spans="1:4" ht="15">
      <c r="A102" s="1" t="s">
        <v>82</v>
      </c>
      <c r="B102" s="5">
        <v>100</v>
      </c>
      <c r="C102" s="1"/>
      <c r="D102" s="1"/>
    </row>
    <row r="103" spans="1:4" ht="15">
      <c r="A103" s="2" t="s">
        <v>83</v>
      </c>
      <c r="B103" s="4">
        <f>B102</f>
        <v>100</v>
      </c>
      <c r="C103" s="1"/>
      <c r="D103" s="1"/>
    </row>
    <row r="104" spans="1:4" ht="15">
      <c r="A104" s="1"/>
      <c r="B104" s="4"/>
      <c r="C104" s="1"/>
      <c r="D104" s="1"/>
    </row>
    <row r="105" spans="1:4" ht="15">
      <c r="A105" s="1"/>
      <c r="B105" s="4"/>
      <c r="C105" s="1"/>
      <c r="D105" s="1"/>
    </row>
    <row r="106" spans="1:4" ht="15">
      <c r="A106" s="6" t="s">
        <v>89</v>
      </c>
      <c r="B106" s="4"/>
      <c r="C106" s="1"/>
      <c r="D106" s="1"/>
    </row>
    <row r="107" spans="1:4" ht="15">
      <c r="A107" s="1" t="s">
        <v>90</v>
      </c>
      <c r="B107" s="4">
        <v>5500</v>
      </c>
      <c r="C107" s="1"/>
      <c r="D107" s="1"/>
    </row>
    <row r="108" spans="1:4" ht="15">
      <c r="A108" s="1" t="s">
        <v>91</v>
      </c>
      <c r="B108" s="4">
        <v>5000</v>
      </c>
      <c r="C108" s="1"/>
      <c r="D108" s="1"/>
    </row>
    <row r="109" spans="1:4" ht="15">
      <c r="A109" s="1" t="s">
        <v>92</v>
      </c>
      <c r="B109" s="4">
        <v>1000</v>
      </c>
      <c r="C109" s="1"/>
      <c r="D109" s="1"/>
    </row>
    <row r="110" spans="1:4" ht="15">
      <c r="A110" s="1" t="s">
        <v>93</v>
      </c>
      <c r="B110" s="4">
        <v>2200</v>
      </c>
      <c r="C110" s="1"/>
      <c r="D110" s="1"/>
    </row>
    <row r="111" spans="1:4" ht="15">
      <c r="A111" s="1"/>
      <c r="B111" s="5"/>
      <c r="C111" s="1"/>
      <c r="D111" s="1"/>
    </row>
    <row r="112" spans="1:4" ht="15">
      <c r="A112" s="2" t="s">
        <v>94</v>
      </c>
      <c r="B112" s="4">
        <f>SUM(B107:B111)</f>
        <v>13700</v>
      </c>
      <c r="C112" s="1"/>
      <c r="D112" s="1"/>
    </row>
    <row r="113" spans="1:4" ht="15">
      <c r="A113" s="1"/>
      <c r="B113" s="4"/>
      <c r="C113" s="1"/>
      <c r="D113" s="1"/>
    </row>
    <row r="114" spans="1:4" ht="15">
      <c r="A114" s="6" t="s">
        <v>95</v>
      </c>
      <c r="B114" s="4"/>
      <c r="C114" s="1"/>
      <c r="D114" s="1"/>
    </row>
    <row r="115" spans="1:4" ht="15">
      <c r="A115" s="1" t="s">
        <v>99</v>
      </c>
      <c r="B115" s="4">
        <v>500</v>
      </c>
      <c r="C115" s="1"/>
      <c r="D115" s="1"/>
    </row>
    <row r="116" spans="1:4" ht="15">
      <c r="A116" s="1" t="s">
        <v>184</v>
      </c>
      <c r="B116" s="4">
        <v>12500</v>
      </c>
      <c r="C116" s="1"/>
      <c r="D116" s="1"/>
    </row>
    <row r="117" spans="1:4" ht="15">
      <c r="A117" s="1" t="s">
        <v>206</v>
      </c>
      <c r="B117" s="4">
        <v>18000</v>
      </c>
      <c r="C117" s="1"/>
      <c r="D117" s="1"/>
    </row>
    <row r="118" spans="1:2" ht="15">
      <c r="A118" s="1" t="s">
        <v>96</v>
      </c>
      <c r="B118" s="5">
        <v>12000</v>
      </c>
    </row>
    <row r="119" spans="1:61" ht="15">
      <c r="A119" s="18" t="s">
        <v>97</v>
      </c>
      <c r="B119" s="8">
        <f>SUM(B114:B118)</f>
        <v>43000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</row>
    <row r="120" spans="1:2" ht="15">
      <c r="A120" s="1"/>
      <c r="B120" s="4"/>
    </row>
    <row r="121" spans="1:2" ht="15">
      <c r="A121" s="6" t="s">
        <v>98</v>
      </c>
      <c r="B121" s="4"/>
    </row>
    <row r="122" spans="1:2" ht="15">
      <c r="A122" s="1" t="s">
        <v>99</v>
      </c>
      <c r="B122" s="4">
        <v>500</v>
      </c>
    </row>
    <row r="123" spans="1:2" ht="15">
      <c r="A123" s="1" t="s">
        <v>196</v>
      </c>
      <c r="B123" s="4">
        <v>5000</v>
      </c>
    </row>
    <row r="124" spans="1:2" ht="15">
      <c r="A124" s="1" t="s">
        <v>198</v>
      </c>
      <c r="B124" s="4">
        <v>5000</v>
      </c>
    </row>
    <row r="125" spans="1:2" ht="15">
      <c r="A125" s="1" t="s">
        <v>100</v>
      </c>
      <c r="B125" s="5">
        <v>1000</v>
      </c>
    </row>
    <row r="126" spans="1:2" ht="15">
      <c r="A126" s="2" t="s">
        <v>101</v>
      </c>
      <c r="B126" s="4">
        <f>SUM(B122:B125)</f>
        <v>11500</v>
      </c>
    </row>
    <row r="127" spans="1:2" ht="15">
      <c r="A127" s="1"/>
      <c r="B127" s="4"/>
    </row>
    <row r="128" spans="1:2" ht="15">
      <c r="A128" s="6" t="s">
        <v>102</v>
      </c>
      <c r="B128" s="4"/>
    </row>
    <row r="129" spans="1:2" ht="15">
      <c r="A129" s="1" t="s">
        <v>103</v>
      </c>
      <c r="B129" s="5">
        <v>3750</v>
      </c>
    </row>
    <row r="130" spans="1:2" ht="15">
      <c r="A130" s="2" t="s">
        <v>104</v>
      </c>
      <c r="B130" s="4">
        <f>SUM(B128:B129)</f>
        <v>3750</v>
      </c>
    </row>
    <row r="131" spans="1:2" ht="15">
      <c r="A131" s="1"/>
      <c r="B131" s="4"/>
    </row>
    <row r="132" spans="1:2" ht="15">
      <c r="A132" s="6" t="s">
        <v>105</v>
      </c>
      <c r="B132" s="4"/>
    </row>
    <row r="133" spans="1:2" ht="15">
      <c r="A133" s="1" t="s">
        <v>107</v>
      </c>
      <c r="B133" s="5">
        <v>3750</v>
      </c>
    </row>
    <row r="134" spans="1:2" ht="15">
      <c r="A134" s="2" t="s">
        <v>108</v>
      </c>
      <c r="B134" s="4">
        <f>B133+B132</f>
        <v>3750</v>
      </c>
    </row>
    <row r="135" spans="1:2" ht="15">
      <c r="A135" s="1"/>
      <c r="B135" s="4"/>
    </row>
    <row r="136" spans="1:2" ht="15">
      <c r="A136" s="6" t="s">
        <v>156</v>
      </c>
      <c r="B136" s="4"/>
    </row>
    <row r="137" spans="1:2" ht="15">
      <c r="A137" s="1" t="s">
        <v>174</v>
      </c>
      <c r="B137" s="5">
        <v>3500</v>
      </c>
    </row>
    <row r="138" spans="1:2" ht="15">
      <c r="A138" s="2" t="s">
        <v>157</v>
      </c>
      <c r="B138" s="4">
        <f>B137</f>
        <v>3500</v>
      </c>
    </row>
    <row r="139" spans="1:2" ht="15">
      <c r="A139" s="1"/>
      <c r="B139" s="4"/>
    </row>
    <row r="140" spans="1:2" ht="15">
      <c r="A140" s="6" t="s">
        <v>109</v>
      </c>
      <c r="B140" s="4"/>
    </row>
    <row r="141" spans="1:2" ht="15">
      <c r="A141" s="1" t="s">
        <v>200</v>
      </c>
      <c r="B141" s="4">
        <v>2000</v>
      </c>
    </row>
    <row r="142" spans="1:2" ht="15">
      <c r="A142" s="1" t="s">
        <v>185</v>
      </c>
      <c r="B142" s="4">
        <v>1000</v>
      </c>
    </row>
    <row r="143" spans="1:2" ht="15">
      <c r="A143" s="1" t="s">
        <v>191</v>
      </c>
      <c r="B143" s="4">
        <v>450</v>
      </c>
    </row>
    <row r="144" spans="1:2" ht="15">
      <c r="A144" s="1" t="s">
        <v>167</v>
      </c>
      <c r="B144" s="5">
        <v>700</v>
      </c>
    </row>
    <row r="145" spans="1:2" ht="15">
      <c r="A145" s="2" t="s">
        <v>110</v>
      </c>
      <c r="B145" s="4">
        <f>+SUM(141:144)</f>
        <v>4150</v>
      </c>
    </row>
    <row r="146" spans="1:2" ht="15">
      <c r="A146" s="1"/>
      <c r="B146" s="4"/>
    </row>
    <row r="147" spans="1:2" ht="15">
      <c r="A147" s="1"/>
      <c r="B147" s="4"/>
    </row>
    <row r="148" spans="1:2" ht="15">
      <c r="A148" s="6" t="s">
        <v>114</v>
      </c>
      <c r="B148" s="4"/>
    </row>
    <row r="149" spans="1:2" ht="15">
      <c r="A149" s="1" t="s">
        <v>168</v>
      </c>
      <c r="B149" s="4">
        <v>5000</v>
      </c>
    </row>
    <row r="150" spans="1:3" ht="15">
      <c r="A150" s="1" t="s">
        <v>199</v>
      </c>
      <c r="B150" s="4">
        <v>3000</v>
      </c>
      <c r="C150" s="13"/>
    </row>
    <row r="151" spans="1:3" ht="15">
      <c r="A151" s="1" t="s">
        <v>116</v>
      </c>
      <c r="B151" s="5">
        <v>250</v>
      </c>
      <c r="C151" s="13"/>
    </row>
    <row r="152" spans="1:2" ht="15">
      <c r="A152" s="2" t="s">
        <v>117</v>
      </c>
      <c r="B152" s="4">
        <f>SUM(B149:B151)</f>
        <v>8250</v>
      </c>
    </row>
    <row r="153" spans="1:2" ht="15">
      <c r="A153" s="1"/>
      <c r="B153" s="4"/>
    </row>
    <row r="154" spans="1:2" ht="15">
      <c r="A154" s="6" t="s">
        <v>118</v>
      </c>
      <c r="B154" s="4"/>
    </row>
    <row r="155" spans="1:2" ht="15">
      <c r="A155" s="15" t="s">
        <v>158</v>
      </c>
      <c r="B155" s="4">
        <v>155</v>
      </c>
    </row>
    <row r="156" spans="1:2" ht="15">
      <c r="A156" s="15" t="s">
        <v>198</v>
      </c>
      <c r="B156" s="4">
        <v>3000</v>
      </c>
    </row>
    <row r="157" spans="1:2" ht="15">
      <c r="A157" s="1" t="s">
        <v>169</v>
      </c>
      <c r="B157" s="5">
        <v>8500</v>
      </c>
    </row>
    <row r="158" spans="1:2" ht="15">
      <c r="A158" s="2" t="s">
        <v>119</v>
      </c>
      <c r="B158" s="4">
        <f>SUM(B154:B157)</f>
        <v>11655</v>
      </c>
    </row>
    <row r="159" spans="1:2" ht="15">
      <c r="A159" s="1"/>
      <c r="B159" s="4"/>
    </row>
    <row r="160" spans="1:2" ht="15">
      <c r="A160" s="1" t="s">
        <v>172</v>
      </c>
      <c r="B160" s="5">
        <v>5000</v>
      </c>
    </row>
    <row r="161" spans="1:2" ht="15">
      <c r="A161" s="1"/>
      <c r="B161" s="4">
        <f>B160</f>
        <v>5000</v>
      </c>
    </row>
    <row r="162" spans="1:2" ht="15">
      <c r="A162" s="1"/>
      <c r="B162" s="4"/>
    </row>
    <row r="163" spans="1:2" ht="15">
      <c r="A163" s="6" t="s">
        <v>41</v>
      </c>
      <c r="B163" s="4"/>
    </row>
    <row r="164" spans="1:2" ht="15">
      <c r="A164" s="1" t="s">
        <v>120</v>
      </c>
      <c r="B164" s="4">
        <v>3000</v>
      </c>
    </row>
    <row r="165" spans="1:2" ht="15">
      <c r="A165" s="1" t="s">
        <v>121</v>
      </c>
      <c r="B165" s="4">
        <v>1230</v>
      </c>
    </row>
    <row r="166" spans="1:2" ht="15">
      <c r="A166" s="1" t="s">
        <v>188</v>
      </c>
      <c r="B166" s="4">
        <v>1040</v>
      </c>
    </row>
    <row r="167" spans="1:2" ht="15">
      <c r="A167" s="1" t="s">
        <v>45</v>
      </c>
      <c r="B167" s="5">
        <v>1200</v>
      </c>
    </row>
    <row r="168" spans="1:2" ht="15">
      <c r="A168" s="2" t="s">
        <v>47</v>
      </c>
      <c r="B168" s="4">
        <f>SUM(B164:B167)</f>
        <v>6470</v>
      </c>
    </row>
    <row r="169" spans="1:2" ht="15">
      <c r="A169" s="1"/>
      <c r="B169" s="4"/>
    </row>
    <row r="170" spans="1:2" ht="15">
      <c r="A170" s="6"/>
      <c r="B170" s="4"/>
    </row>
    <row r="171" spans="1:2" ht="15">
      <c r="A171" s="1"/>
      <c r="B171" s="8"/>
    </row>
    <row r="172" spans="1:2" ht="15">
      <c r="A172" s="2"/>
      <c r="B172" s="4"/>
    </row>
    <row r="173" spans="1:2" ht="15">
      <c r="A173" s="1"/>
      <c r="B173" s="4"/>
    </row>
    <row r="174" spans="1:2" ht="15">
      <c r="A174" s="6" t="s">
        <v>126</v>
      </c>
      <c r="B174" s="4"/>
    </row>
    <row r="175" spans="1:2" ht="15">
      <c r="A175" s="1" t="s">
        <v>56</v>
      </c>
      <c r="B175" s="4">
        <v>88350</v>
      </c>
    </row>
    <row r="176" spans="1:2" ht="15">
      <c r="A176" s="1" t="s">
        <v>58</v>
      </c>
      <c r="B176" s="5">
        <v>650</v>
      </c>
    </row>
    <row r="177" spans="1:2" ht="15">
      <c r="A177" s="2" t="s">
        <v>127</v>
      </c>
      <c r="B177" s="4">
        <f>B176+B175</f>
        <v>89000</v>
      </c>
    </row>
    <row r="178" spans="1:2" ht="15">
      <c r="A178" s="1"/>
      <c r="B178" s="4"/>
    </row>
    <row r="179" spans="1:2" ht="15">
      <c r="A179" s="6" t="s">
        <v>128</v>
      </c>
      <c r="B179" s="4"/>
    </row>
    <row r="180" spans="1:2" ht="15">
      <c r="A180" s="1" t="s">
        <v>60</v>
      </c>
      <c r="B180" s="4">
        <v>675</v>
      </c>
    </row>
    <row r="181" spans="1:2" ht="15">
      <c r="A181" s="1" t="s">
        <v>61</v>
      </c>
      <c r="B181" s="4">
        <v>500</v>
      </c>
    </row>
    <row r="182" spans="1:3" ht="15">
      <c r="A182" s="1" t="s">
        <v>175</v>
      </c>
      <c r="B182" s="4">
        <v>14620</v>
      </c>
      <c r="C182" s="12"/>
    </row>
    <row r="183" spans="1:2" ht="15">
      <c r="A183" s="1" t="s">
        <v>189</v>
      </c>
      <c r="B183" s="4">
        <v>18000</v>
      </c>
    </row>
    <row r="184" spans="1:2" ht="15">
      <c r="A184" s="1" t="s">
        <v>190</v>
      </c>
      <c r="B184" s="4">
        <v>2642</v>
      </c>
    </row>
    <row r="185" spans="1:2" ht="15">
      <c r="A185" s="1" t="s">
        <v>65</v>
      </c>
      <c r="B185" s="4">
        <v>2700</v>
      </c>
    </row>
    <row r="186" spans="1:2" ht="15">
      <c r="A186" s="1" t="s">
        <v>131</v>
      </c>
      <c r="B186" s="4">
        <v>7000</v>
      </c>
    </row>
    <row r="187" spans="1:2" ht="15">
      <c r="A187" s="1" t="s">
        <v>67</v>
      </c>
      <c r="B187" s="8">
        <v>5000</v>
      </c>
    </row>
    <row r="188" spans="1:2" ht="15">
      <c r="A188" s="1" t="s">
        <v>170</v>
      </c>
      <c r="B188" s="5">
        <v>250</v>
      </c>
    </row>
    <row r="189" spans="1:2" ht="15">
      <c r="A189" s="2" t="s">
        <v>132</v>
      </c>
      <c r="B189" s="4">
        <f>SUM(B180:B188)</f>
        <v>51387</v>
      </c>
    </row>
    <row r="190" spans="1:2" ht="15">
      <c r="A190" s="1"/>
      <c r="B190" s="4"/>
    </row>
    <row r="191" spans="1:2" ht="15">
      <c r="A191" s="2" t="s">
        <v>133</v>
      </c>
      <c r="B191" s="4">
        <f>B99+B103+B112+B119+B126+B130+B134+B138+B145+B152+B158+B168+B172+B177+B189+B161</f>
        <v>262190</v>
      </c>
    </row>
    <row r="192" spans="1:2" ht="15">
      <c r="A192" s="1"/>
      <c r="B192" s="4"/>
    </row>
    <row r="193" spans="1:2" ht="15.75" thickBot="1">
      <c r="A193" s="2" t="s">
        <v>134</v>
      </c>
      <c r="B193" s="21">
        <f>B191+B90</f>
        <v>845307</v>
      </c>
    </row>
    <row r="194" spans="1:2" ht="15.75" thickTop="1">
      <c r="A194" s="2"/>
      <c r="B194" s="8"/>
    </row>
    <row r="195" spans="1:2" ht="15.75">
      <c r="A195" s="7"/>
      <c r="B195" s="4"/>
    </row>
    <row r="196" spans="1:2" ht="15">
      <c r="A196" s="2"/>
      <c r="B196" s="4"/>
    </row>
    <row r="197" spans="1:2" ht="15">
      <c r="A197" s="1"/>
      <c r="B197" s="4"/>
    </row>
    <row r="198" spans="1:2" ht="15.75">
      <c r="A198" s="10" t="s">
        <v>144</v>
      </c>
      <c r="B198" s="22">
        <f>+B193</f>
        <v>845307</v>
      </c>
    </row>
    <row r="199" spans="1:2" ht="15.75">
      <c r="A199" s="10" t="s">
        <v>145</v>
      </c>
      <c r="B199" s="23">
        <f>B27</f>
        <v>738187.44</v>
      </c>
    </row>
    <row r="200" spans="1:2" ht="16.5" thickBot="1">
      <c r="A200" s="10" t="s">
        <v>203</v>
      </c>
      <c r="B200" s="17">
        <f>B199-B198</f>
        <v>-107119.56000000006</v>
      </c>
    </row>
    <row r="201" spans="1:2" ht="15.75" thickTop="1">
      <c r="A201" s="1"/>
      <c r="B201" s="4"/>
    </row>
    <row r="202" spans="1:2" ht="15">
      <c r="A202" s="1"/>
      <c r="B202" s="4"/>
    </row>
    <row r="203" spans="1:2" ht="15">
      <c r="A203" s="1"/>
      <c r="B203" s="4"/>
    </row>
    <row r="204" spans="1:2" ht="15">
      <c r="A204" s="1"/>
      <c r="B204" s="4"/>
    </row>
    <row r="205" spans="1:2" ht="15">
      <c r="A205" s="1"/>
      <c r="B205" s="4"/>
    </row>
    <row r="206" spans="1:2" ht="15">
      <c r="A206" s="1"/>
      <c r="B206" s="4"/>
    </row>
    <row r="207" spans="1:2" ht="15">
      <c r="A207" s="1"/>
      <c r="B207" s="4"/>
    </row>
    <row r="208" spans="1:2" ht="15">
      <c r="A208" s="1"/>
      <c r="B208" s="4"/>
    </row>
    <row r="209" spans="1:2" ht="15">
      <c r="A209" s="1"/>
      <c r="B209" s="4"/>
    </row>
    <row r="210" spans="1:2" ht="15">
      <c r="A210" s="1"/>
      <c r="B210" s="4"/>
    </row>
    <row r="211" spans="1:2" ht="15">
      <c r="A211" s="1"/>
      <c r="B211" s="4"/>
    </row>
    <row r="212" spans="1:2" ht="15">
      <c r="A212" s="1"/>
      <c r="B212" s="4"/>
    </row>
    <row r="213" spans="1:2" ht="15">
      <c r="A213" s="1"/>
      <c r="B213" s="4"/>
    </row>
  </sheetData>
  <sheetProtection/>
  <printOptions/>
  <pageMargins left="0.75" right="0.25" top="1" bottom="1" header="0.5" footer="0.5"/>
  <pageSetup horizontalDpi="120" verticalDpi="120" orientation="portrait" scale="86" r:id="rId1"/>
  <headerFooter alignWithMargins="0">
    <oddHeader>&amp;L&amp;12WINTON WATER AND SANITARY DISTRICT
&amp;14WATER BUDGET&amp;CEXHIBIT "B"&amp;R&amp;12FISCAL 2018/2019</oddHeader>
    <oddFooter>&amp;L&amp;D&amp;C&amp;P</oddFooter>
  </headerFooter>
  <rowBreaks count="5" manualBreakCount="5">
    <brk id="27" max="255" man="1"/>
    <brk id="69" max="1" man="1"/>
    <brk id="91" max="1" man="1"/>
    <brk id="119" max="255" man="1"/>
    <brk id="168" max="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9" sqref="B19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9" sqref="B19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WINTON WATER &amp; SANIYARY DIST.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</dc:creator>
  <cp:keywords/>
  <dc:description/>
  <cp:lastModifiedBy>Brenda Wey</cp:lastModifiedBy>
  <cp:lastPrinted>2019-07-08T15:50:22Z</cp:lastPrinted>
  <dcterms:created xsi:type="dcterms:W3CDTF">2001-05-23T18:35:04Z</dcterms:created>
  <dcterms:modified xsi:type="dcterms:W3CDTF">2019-07-08T15:50:34Z</dcterms:modified>
  <cp:category/>
  <cp:version/>
  <cp:contentType/>
  <cp:contentStatus/>
</cp:coreProperties>
</file>